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32" windowWidth="22848" windowHeight="9360"/>
  </bookViews>
  <sheets>
    <sheet name="risk parity example" sheetId="1" r:id="rId1"/>
    <sheet name="background" sheetId="2" r:id="rId2"/>
  </sheets>
  <calcPr calcId="144525"/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26" i="1"/>
  <c r="F8" i="1"/>
  <c r="E8" i="1"/>
  <c r="G6" i="1"/>
  <c r="F6" i="1"/>
  <c r="E6" i="1"/>
  <c r="F5" i="1"/>
  <c r="G5" i="1"/>
  <c r="E5" i="1"/>
  <c r="L30" i="1"/>
  <c r="M30" i="1"/>
  <c r="N30" i="1"/>
  <c r="P30" i="1"/>
  <c r="L31" i="1"/>
  <c r="M31" i="1"/>
  <c r="N31" i="1"/>
  <c r="L32" i="1"/>
  <c r="M32" i="1"/>
  <c r="N32" i="1"/>
  <c r="L33" i="1"/>
  <c r="M33" i="1"/>
  <c r="N33" i="1"/>
  <c r="P33" i="1" s="1"/>
  <c r="O33" i="1"/>
  <c r="Q33" i="1" s="1"/>
  <c r="L34" i="1"/>
  <c r="M34" i="1"/>
  <c r="N34" i="1"/>
  <c r="L35" i="1"/>
  <c r="M35" i="1"/>
  <c r="N35" i="1"/>
  <c r="P35" i="1" s="1"/>
  <c r="L36" i="1"/>
  <c r="M36" i="1"/>
  <c r="N36" i="1"/>
  <c r="P36" i="1" s="1"/>
  <c r="L37" i="1"/>
  <c r="M37" i="1"/>
  <c r="N37" i="1"/>
  <c r="P37" i="1" s="1"/>
  <c r="L38" i="1"/>
  <c r="M38" i="1"/>
  <c r="N38" i="1"/>
  <c r="P38" i="1" s="1"/>
  <c r="L39" i="1"/>
  <c r="M39" i="1"/>
  <c r="N39" i="1"/>
  <c r="L40" i="1"/>
  <c r="M40" i="1"/>
  <c r="N40" i="1"/>
  <c r="L41" i="1"/>
  <c r="M41" i="1"/>
  <c r="N41" i="1"/>
  <c r="P41" i="1" s="1"/>
  <c r="L42" i="1"/>
  <c r="M42" i="1"/>
  <c r="N42" i="1"/>
  <c r="L43" i="1"/>
  <c r="M43" i="1"/>
  <c r="N43" i="1"/>
  <c r="P43" i="1" s="1"/>
  <c r="L44" i="1"/>
  <c r="O44" i="1" s="1"/>
  <c r="K45" i="1" s="1"/>
  <c r="M44" i="1"/>
  <c r="N44" i="1"/>
  <c r="P44" i="1" s="1"/>
  <c r="L45" i="1"/>
  <c r="M45" i="1"/>
  <c r="N45" i="1"/>
  <c r="P45" i="1" s="1"/>
  <c r="L46" i="1"/>
  <c r="M46" i="1"/>
  <c r="N46" i="1"/>
  <c r="P46" i="1" s="1"/>
  <c r="L47" i="1"/>
  <c r="M47" i="1"/>
  <c r="N47" i="1"/>
  <c r="L48" i="1"/>
  <c r="M48" i="1"/>
  <c r="N48" i="1"/>
  <c r="L49" i="1"/>
  <c r="M49" i="1"/>
  <c r="N49" i="1"/>
  <c r="P49" i="1" s="1"/>
  <c r="L50" i="1"/>
  <c r="M50" i="1"/>
  <c r="N50" i="1"/>
  <c r="L51" i="1"/>
  <c r="M51" i="1"/>
  <c r="N51" i="1"/>
  <c r="P51" i="1" s="1"/>
  <c r="L52" i="1"/>
  <c r="M52" i="1"/>
  <c r="N52" i="1"/>
  <c r="P52" i="1" s="1"/>
  <c r="L53" i="1"/>
  <c r="M53" i="1"/>
  <c r="N53" i="1"/>
  <c r="P53" i="1" s="1"/>
  <c r="L54" i="1"/>
  <c r="M54" i="1"/>
  <c r="N54" i="1"/>
  <c r="P54" i="1" s="1"/>
  <c r="L55" i="1"/>
  <c r="M55" i="1"/>
  <c r="N55" i="1"/>
  <c r="L56" i="1"/>
  <c r="M56" i="1"/>
  <c r="N56" i="1"/>
  <c r="P56" i="1" s="1"/>
  <c r="L57" i="1"/>
  <c r="M57" i="1"/>
  <c r="N57" i="1"/>
  <c r="P57" i="1" s="1"/>
  <c r="L58" i="1"/>
  <c r="M58" i="1"/>
  <c r="N58" i="1"/>
  <c r="L59" i="1"/>
  <c r="M59" i="1"/>
  <c r="N59" i="1"/>
  <c r="P59" i="1" s="1"/>
  <c r="L60" i="1"/>
  <c r="M60" i="1"/>
  <c r="N60" i="1"/>
  <c r="O60" i="1" s="1"/>
  <c r="L61" i="1"/>
  <c r="M61" i="1"/>
  <c r="N61" i="1"/>
  <c r="O61" i="1" s="1"/>
  <c r="L62" i="1"/>
  <c r="M62" i="1"/>
  <c r="N62" i="1"/>
  <c r="P62" i="1" s="1"/>
  <c r="L63" i="1"/>
  <c r="M63" i="1"/>
  <c r="N63" i="1"/>
  <c r="L64" i="1"/>
  <c r="M64" i="1"/>
  <c r="N64" i="1"/>
  <c r="P64" i="1" s="1"/>
  <c r="L65" i="1"/>
  <c r="M65" i="1"/>
  <c r="N65" i="1"/>
  <c r="P65" i="1" s="1"/>
  <c r="L66" i="1"/>
  <c r="M66" i="1"/>
  <c r="N66" i="1"/>
  <c r="L67" i="1"/>
  <c r="M67" i="1"/>
  <c r="N67" i="1"/>
  <c r="P67" i="1" s="1"/>
  <c r="L68" i="1"/>
  <c r="M68" i="1"/>
  <c r="N68" i="1"/>
  <c r="O68" i="1" s="1"/>
  <c r="L69" i="1"/>
  <c r="M69" i="1"/>
  <c r="N69" i="1"/>
  <c r="O69" i="1" s="1"/>
  <c r="L70" i="1"/>
  <c r="M70" i="1"/>
  <c r="N70" i="1"/>
  <c r="P70" i="1" s="1"/>
  <c r="L71" i="1"/>
  <c r="M71" i="1"/>
  <c r="N71" i="1"/>
  <c r="L72" i="1"/>
  <c r="M72" i="1"/>
  <c r="N72" i="1"/>
  <c r="L73" i="1"/>
  <c r="M73" i="1"/>
  <c r="N73" i="1"/>
  <c r="P73" i="1" s="1"/>
  <c r="L74" i="1"/>
  <c r="M74" i="1"/>
  <c r="N74" i="1"/>
  <c r="P74" i="1" s="1"/>
  <c r="L75" i="1"/>
  <c r="M75" i="1"/>
  <c r="N75" i="1"/>
  <c r="P75" i="1" s="1"/>
  <c r="L76" i="1"/>
  <c r="M76" i="1"/>
  <c r="N76" i="1"/>
  <c r="O76" i="1" s="1"/>
  <c r="L77" i="1"/>
  <c r="M77" i="1"/>
  <c r="N77" i="1"/>
  <c r="O77" i="1" s="1"/>
  <c r="L78" i="1"/>
  <c r="M78" i="1"/>
  <c r="N78" i="1"/>
  <c r="P78" i="1" s="1"/>
  <c r="L79" i="1"/>
  <c r="M79" i="1"/>
  <c r="N79" i="1"/>
  <c r="L80" i="1"/>
  <c r="M80" i="1"/>
  <c r="N80" i="1"/>
  <c r="O80" i="1" s="1"/>
  <c r="L81" i="1"/>
  <c r="M81" i="1"/>
  <c r="N81" i="1"/>
  <c r="O81" i="1" s="1"/>
  <c r="L82" i="1"/>
  <c r="M82" i="1"/>
  <c r="N82" i="1"/>
  <c r="L83" i="1"/>
  <c r="M83" i="1"/>
  <c r="N83" i="1"/>
  <c r="P83" i="1" s="1"/>
  <c r="L84" i="1"/>
  <c r="M84" i="1"/>
  <c r="N84" i="1"/>
  <c r="O84" i="1" s="1"/>
  <c r="L85" i="1"/>
  <c r="M85" i="1"/>
  <c r="N85" i="1"/>
  <c r="O85" i="1" s="1"/>
  <c r="L86" i="1"/>
  <c r="M86" i="1"/>
  <c r="N86" i="1"/>
  <c r="P86" i="1" s="1"/>
  <c r="L87" i="1"/>
  <c r="M87" i="1"/>
  <c r="N87" i="1"/>
  <c r="L88" i="1"/>
  <c r="M88" i="1"/>
  <c r="N88" i="1"/>
  <c r="P88" i="1" s="1"/>
  <c r="L89" i="1"/>
  <c r="M89" i="1"/>
  <c r="N89" i="1"/>
  <c r="P89" i="1" s="1"/>
  <c r="L90" i="1"/>
  <c r="M90" i="1"/>
  <c r="N90" i="1"/>
  <c r="L91" i="1"/>
  <c r="M91" i="1"/>
  <c r="N91" i="1"/>
  <c r="P91" i="1" s="1"/>
  <c r="L92" i="1"/>
  <c r="M92" i="1"/>
  <c r="N92" i="1"/>
  <c r="O92" i="1" s="1"/>
  <c r="L93" i="1"/>
  <c r="M93" i="1"/>
  <c r="N93" i="1"/>
  <c r="O93" i="1" s="1"/>
  <c r="L94" i="1"/>
  <c r="M94" i="1"/>
  <c r="N94" i="1"/>
  <c r="P94" i="1" s="1"/>
  <c r="L95" i="1"/>
  <c r="M95" i="1"/>
  <c r="N95" i="1"/>
  <c r="L96" i="1"/>
  <c r="M96" i="1"/>
  <c r="N96" i="1"/>
  <c r="L97" i="1"/>
  <c r="M97" i="1"/>
  <c r="N97" i="1"/>
  <c r="P97" i="1" s="1"/>
  <c r="L98" i="1"/>
  <c r="M98" i="1"/>
  <c r="N98" i="1"/>
  <c r="P98" i="1" s="1"/>
  <c r="L99" i="1"/>
  <c r="M99" i="1"/>
  <c r="N99" i="1"/>
  <c r="P99" i="1" s="1"/>
  <c r="L100" i="1"/>
  <c r="M100" i="1"/>
  <c r="N100" i="1"/>
  <c r="O100" i="1" s="1"/>
  <c r="L101" i="1"/>
  <c r="M101" i="1"/>
  <c r="N101" i="1"/>
  <c r="O101" i="1" s="1"/>
  <c r="L102" i="1"/>
  <c r="M102" i="1"/>
  <c r="N102" i="1"/>
  <c r="O102" i="1" s="1"/>
  <c r="L103" i="1"/>
  <c r="M103" i="1"/>
  <c r="N103" i="1"/>
  <c r="L104" i="1"/>
  <c r="M104" i="1"/>
  <c r="N104" i="1"/>
  <c r="L105" i="1"/>
  <c r="M105" i="1"/>
  <c r="N105" i="1"/>
  <c r="P105" i="1" s="1"/>
  <c r="L106" i="1"/>
  <c r="M106" i="1"/>
  <c r="N106" i="1"/>
  <c r="P106" i="1" s="1"/>
  <c r="L107" i="1"/>
  <c r="M107" i="1"/>
  <c r="N107" i="1"/>
  <c r="P107" i="1" s="1"/>
  <c r="L108" i="1"/>
  <c r="M108" i="1"/>
  <c r="N108" i="1"/>
  <c r="O108" i="1" s="1"/>
  <c r="L109" i="1"/>
  <c r="M109" i="1"/>
  <c r="N109" i="1"/>
  <c r="O109" i="1" s="1"/>
  <c r="N26" i="1"/>
  <c r="O26" i="1" s="1"/>
  <c r="N27" i="1"/>
  <c r="O27" i="1" s="1"/>
  <c r="N28" i="1"/>
  <c r="O28" i="1" s="1"/>
  <c r="N29" i="1"/>
  <c r="O29" i="1" s="1"/>
  <c r="N25" i="1"/>
  <c r="P25" i="1" s="1"/>
  <c r="L26" i="1"/>
  <c r="M26" i="1"/>
  <c r="L27" i="1"/>
  <c r="M27" i="1"/>
  <c r="L28" i="1"/>
  <c r="M28" i="1"/>
  <c r="L29" i="1"/>
  <c r="M29" i="1"/>
  <c r="M25" i="1"/>
  <c r="L25" i="1"/>
  <c r="E26" i="1"/>
  <c r="F26" i="1"/>
  <c r="E27" i="1"/>
  <c r="F27" i="1"/>
  <c r="E28" i="1"/>
  <c r="F28" i="1"/>
  <c r="E29" i="1"/>
  <c r="F29" i="1"/>
  <c r="E30" i="1"/>
  <c r="F30" i="1"/>
  <c r="E31" i="1"/>
  <c r="F31" i="1"/>
  <c r="G31" i="1" s="1"/>
  <c r="I31" i="1" s="1"/>
  <c r="E32" i="1"/>
  <c r="F32" i="1"/>
  <c r="E33" i="1"/>
  <c r="F33" i="1"/>
  <c r="G33" i="1" s="1"/>
  <c r="I33" i="1" s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G40" i="1" s="1"/>
  <c r="I40" i="1" s="1"/>
  <c r="F40" i="1"/>
  <c r="E41" i="1"/>
  <c r="F41" i="1"/>
  <c r="E42" i="1"/>
  <c r="G42" i="1" s="1"/>
  <c r="H42" i="1" s="1"/>
  <c r="F42" i="1"/>
  <c r="I42" i="1"/>
  <c r="E43" i="1"/>
  <c r="F43" i="1"/>
  <c r="E44" i="1"/>
  <c r="F44" i="1"/>
  <c r="E45" i="1"/>
  <c r="F45" i="1"/>
  <c r="E46" i="1"/>
  <c r="G46" i="1" s="1"/>
  <c r="I46" i="1" s="1"/>
  <c r="F46" i="1"/>
  <c r="E47" i="1"/>
  <c r="F47" i="1"/>
  <c r="E48" i="1"/>
  <c r="F48" i="1"/>
  <c r="E49" i="1"/>
  <c r="F49" i="1"/>
  <c r="E50" i="1"/>
  <c r="G50" i="1" s="1"/>
  <c r="H50" i="1" s="1"/>
  <c r="F50" i="1"/>
  <c r="E51" i="1"/>
  <c r="F51" i="1"/>
  <c r="E52" i="1"/>
  <c r="F52" i="1"/>
  <c r="E53" i="1"/>
  <c r="F53" i="1"/>
  <c r="E54" i="1"/>
  <c r="F54" i="1"/>
  <c r="E55" i="1"/>
  <c r="F55" i="1"/>
  <c r="G55" i="1" s="1"/>
  <c r="I55" i="1" s="1"/>
  <c r="E56" i="1"/>
  <c r="F56" i="1"/>
  <c r="E57" i="1"/>
  <c r="F57" i="1"/>
  <c r="E58" i="1"/>
  <c r="G58" i="1" s="1"/>
  <c r="H58" i="1" s="1"/>
  <c r="F58" i="1"/>
  <c r="E59" i="1"/>
  <c r="F59" i="1"/>
  <c r="E60" i="1"/>
  <c r="G60" i="1" s="1"/>
  <c r="H60" i="1" s="1"/>
  <c r="F60" i="1"/>
  <c r="E61" i="1"/>
  <c r="F61" i="1"/>
  <c r="E62" i="1"/>
  <c r="G62" i="1" s="1"/>
  <c r="I62" i="1" s="1"/>
  <c r="F62" i="1"/>
  <c r="E63" i="1"/>
  <c r="F63" i="1"/>
  <c r="G63" i="1" s="1"/>
  <c r="I63" i="1" s="1"/>
  <c r="E64" i="1"/>
  <c r="F64" i="1"/>
  <c r="E65" i="1"/>
  <c r="F65" i="1"/>
  <c r="G65" i="1" s="1"/>
  <c r="I65" i="1" s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G72" i="1" s="1"/>
  <c r="I72" i="1" s="1"/>
  <c r="F72" i="1"/>
  <c r="E73" i="1"/>
  <c r="F73" i="1"/>
  <c r="E74" i="1"/>
  <c r="G74" i="1" s="1"/>
  <c r="H74" i="1" s="1"/>
  <c r="F74" i="1"/>
  <c r="I74" i="1"/>
  <c r="E75" i="1"/>
  <c r="F75" i="1"/>
  <c r="E76" i="1"/>
  <c r="F76" i="1"/>
  <c r="E77" i="1"/>
  <c r="F77" i="1"/>
  <c r="E78" i="1"/>
  <c r="G78" i="1" s="1"/>
  <c r="I78" i="1" s="1"/>
  <c r="F78" i="1"/>
  <c r="E79" i="1"/>
  <c r="F79" i="1"/>
  <c r="E80" i="1"/>
  <c r="F80" i="1"/>
  <c r="E81" i="1"/>
  <c r="F81" i="1"/>
  <c r="E82" i="1"/>
  <c r="G82" i="1" s="1"/>
  <c r="H82" i="1" s="1"/>
  <c r="F82" i="1"/>
  <c r="E83" i="1"/>
  <c r="F83" i="1"/>
  <c r="E84" i="1"/>
  <c r="F84" i="1"/>
  <c r="E85" i="1"/>
  <c r="F85" i="1"/>
  <c r="E86" i="1"/>
  <c r="F86" i="1"/>
  <c r="E87" i="1"/>
  <c r="F87" i="1"/>
  <c r="G87" i="1" s="1"/>
  <c r="I87" i="1" s="1"/>
  <c r="E88" i="1"/>
  <c r="F88" i="1"/>
  <c r="E89" i="1"/>
  <c r="F89" i="1"/>
  <c r="E90" i="1"/>
  <c r="G90" i="1" s="1"/>
  <c r="H90" i="1" s="1"/>
  <c r="F90" i="1"/>
  <c r="E91" i="1"/>
  <c r="F91" i="1"/>
  <c r="E92" i="1"/>
  <c r="G92" i="1" s="1"/>
  <c r="H92" i="1" s="1"/>
  <c r="F92" i="1"/>
  <c r="E93" i="1"/>
  <c r="F93" i="1"/>
  <c r="E94" i="1"/>
  <c r="G94" i="1" s="1"/>
  <c r="I94" i="1" s="1"/>
  <c r="F94" i="1"/>
  <c r="H94" i="1"/>
  <c r="E95" i="1"/>
  <c r="F95" i="1"/>
  <c r="G95" i="1" s="1"/>
  <c r="I95" i="1" s="1"/>
  <c r="E96" i="1"/>
  <c r="F96" i="1"/>
  <c r="E97" i="1"/>
  <c r="F97" i="1"/>
  <c r="G97" i="1" s="1"/>
  <c r="I97" i="1" s="1"/>
  <c r="E98" i="1"/>
  <c r="F98" i="1"/>
  <c r="E99" i="1"/>
  <c r="F99" i="1"/>
  <c r="E100" i="1"/>
  <c r="F100" i="1"/>
  <c r="E101" i="1"/>
  <c r="G101" i="1" s="1"/>
  <c r="H101" i="1" s="1"/>
  <c r="F101" i="1"/>
  <c r="E102" i="1"/>
  <c r="F102" i="1"/>
  <c r="E103" i="1"/>
  <c r="F103" i="1"/>
  <c r="E104" i="1"/>
  <c r="F104" i="1"/>
  <c r="E105" i="1"/>
  <c r="F105" i="1"/>
  <c r="E106" i="1"/>
  <c r="G106" i="1" s="1"/>
  <c r="F106" i="1"/>
  <c r="E107" i="1"/>
  <c r="F107" i="1"/>
  <c r="E108" i="1"/>
  <c r="G108" i="1" s="1"/>
  <c r="I108" i="1" s="1"/>
  <c r="F108" i="1"/>
  <c r="E109" i="1"/>
  <c r="F109" i="1"/>
  <c r="F25" i="1"/>
  <c r="E25" i="1"/>
  <c r="P34" i="1" l="1"/>
  <c r="O32" i="1"/>
  <c r="O90" i="1"/>
  <c r="O58" i="1"/>
  <c r="Q58" i="1" s="1"/>
  <c r="O46" i="1"/>
  <c r="K47" i="1" s="1"/>
  <c r="K34" i="1"/>
  <c r="O83" i="1"/>
  <c r="K84" i="1" s="1"/>
  <c r="O75" i="1"/>
  <c r="P50" i="1"/>
  <c r="O45" i="1"/>
  <c r="O91" i="1"/>
  <c r="P76" i="1"/>
  <c r="Q76" i="1" s="1"/>
  <c r="O59" i="1"/>
  <c r="K60" i="1" s="1"/>
  <c r="O49" i="1"/>
  <c r="G8" i="1"/>
  <c r="O106" i="1"/>
  <c r="O94" i="1"/>
  <c r="K95" i="1" s="1"/>
  <c r="O82" i="1"/>
  <c r="O70" i="1"/>
  <c r="K71" i="1" s="1"/>
  <c r="O66" i="1"/>
  <c r="O48" i="1"/>
  <c r="Q44" i="1"/>
  <c r="O42" i="1"/>
  <c r="K43" i="1" s="1"/>
  <c r="O105" i="1"/>
  <c r="O96" i="1"/>
  <c r="O88" i="1"/>
  <c r="K89" i="1" s="1"/>
  <c r="P72" i="1"/>
  <c r="O62" i="1"/>
  <c r="K63" i="1" s="1"/>
  <c r="O56" i="1"/>
  <c r="O41" i="1"/>
  <c r="K42" i="1" s="1"/>
  <c r="O30" i="1"/>
  <c r="K31" i="1" s="1"/>
  <c r="O97" i="1"/>
  <c r="O51" i="1"/>
  <c r="P42" i="1"/>
  <c r="O37" i="1"/>
  <c r="K38" i="1" s="1"/>
  <c r="P26" i="1"/>
  <c r="K27" i="1" s="1"/>
  <c r="O25" i="1"/>
  <c r="K26" i="1" s="1"/>
  <c r="P108" i="1"/>
  <c r="Q108" i="1" s="1"/>
  <c r="P104" i="1"/>
  <c r="P100" i="1"/>
  <c r="Q100" i="1" s="1"/>
  <c r="O98" i="1"/>
  <c r="K99" i="1" s="1"/>
  <c r="P84" i="1"/>
  <c r="Q84" i="1" s="1"/>
  <c r="P82" i="1"/>
  <c r="Q82" i="1" s="1"/>
  <c r="P80" i="1"/>
  <c r="K81" i="1" s="1"/>
  <c r="O78" i="1"/>
  <c r="O72" i="1"/>
  <c r="O67" i="1"/>
  <c r="O65" i="1"/>
  <c r="O64" i="1"/>
  <c r="K65" i="1" s="1"/>
  <c r="O52" i="1"/>
  <c r="K53" i="1" s="1"/>
  <c r="O50" i="1"/>
  <c r="O43" i="1"/>
  <c r="K44" i="1" s="1"/>
  <c r="P40" i="1"/>
  <c r="O38" i="1"/>
  <c r="K39" i="1" s="1"/>
  <c r="O34" i="1"/>
  <c r="O104" i="1"/>
  <c r="P102" i="1"/>
  <c r="K103" i="1" s="1"/>
  <c r="O86" i="1"/>
  <c r="O74" i="1"/>
  <c r="K75" i="1" s="1"/>
  <c r="O54" i="1"/>
  <c r="K55" i="1" s="1"/>
  <c r="O40" i="1"/>
  <c r="K41" i="1" s="1"/>
  <c r="O36" i="1"/>
  <c r="K37" i="1" s="1"/>
  <c r="P28" i="1"/>
  <c r="K29" i="1" s="1"/>
  <c r="O107" i="1"/>
  <c r="P96" i="1"/>
  <c r="P92" i="1"/>
  <c r="K93" i="1" s="1"/>
  <c r="P90" i="1"/>
  <c r="Q90" i="1" s="1"/>
  <c r="Q83" i="1"/>
  <c r="O73" i="1"/>
  <c r="K74" i="1" s="1"/>
  <c r="P68" i="1"/>
  <c r="K69" i="1" s="1"/>
  <c r="P66" i="1"/>
  <c r="P60" i="1"/>
  <c r="Q60" i="1" s="1"/>
  <c r="P58" i="1"/>
  <c r="P48" i="1"/>
  <c r="O35" i="1"/>
  <c r="K36" i="1" s="1"/>
  <c r="P32" i="1"/>
  <c r="Q32" i="1" s="1"/>
  <c r="P103" i="1"/>
  <c r="O103" i="1"/>
  <c r="P55" i="1"/>
  <c r="O55" i="1"/>
  <c r="P79" i="1"/>
  <c r="O79" i="1"/>
  <c r="P63" i="1"/>
  <c r="O63" i="1"/>
  <c r="P31" i="1"/>
  <c r="O31" i="1"/>
  <c r="P87" i="1"/>
  <c r="O87" i="1"/>
  <c r="K88" i="1" s="1"/>
  <c r="P71" i="1"/>
  <c r="O71" i="1"/>
  <c r="P39" i="1"/>
  <c r="O39" i="1"/>
  <c r="O99" i="1"/>
  <c r="K100" i="1" s="1"/>
  <c r="P95" i="1"/>
  <c r="O95" i="1"/>
  <c r="K96" i="1" s="1"/>
  <c r="O89" i="1"/>
  <c r="K90" i="1" s="1"/>
  <c r="P81" i="1"/>
  <c r="K82" i="1" s="1"/>
  <c r="O57" i="1"/>
  <c r="K58" i="1" s="1"/>
  <c r="O53" i="1"/>
  <c r="K54" i="1" s="1"/>
  <c r="P47" i="1"/>
  <c r="O47" i="1"/>
  <c r="P109" i="1"/>
  <c r="Q109" i="1" s="1"/>
  <c r="P101" i="1"/>
  <c r="P93" i="1"/>
  <c r="K94" i="1" s="1"/>
  <c r="P85" i="1"/>
  <c r="P77" i="1"/>
  <c r="K78" i="1" s="1"/>
  <c r="P69" i="1"/>
  <c r="Q69" i="1" s="1"/>
  <c r="P61" i="1"/>
  <c r="K62" i="1" s="1"/>
  <c r="P29" i="1"/>
  <c r="K30" i="1" s="1"/>
  <c r="P27" i="1"/>
  <c r="K28" i="1" s="1"/>
  <c r="Q28" i="1"/>
  <c r="I82" i="1"/>
  <c r="H62" i="1"/>
  <c r="G89" i="1"/>
  <c r="I89" i="1" s="1"/>
  <c r="G88" i="1"/>
  <c r="G84" i="1"/>
  <c r="H84" i="1" s="1"/>
  <c r="G73" i="1"/>
  <c r="I73" i="1" s="1"/>
  <c r="G71" i="1"/>
  <c r="I71" i="1" s="1"/>
  <c r="G68" i="1"/>
  <c r="G66" i="1"/>
  <c r="H66" i="1" s="1"/>
  <c r="G49" i="1"/>
  <c r="I49" i="1" s="1"/>
  <c r="G47" i="1"/>
  <c r="I47" i="1" s="1"/>
  <c r="G44" i="1"/>
  <c r="I50" i="1"/>
  <c r="G109" i="1"/>
  <c r="H109" i="1" s="1"/>
  <c r="G107" i="1"/>
  <c r="H107" i="1" s="1"/>
  <c r="G105" i="1"/>
  <c r="H105" i="1" s="1"/>
  <c r="G103" i="1"/>
  <c r="G100" i="1"/>
  <c r="G98" i="1"/>
  <c r="H98" i="1" s="1"/>
  <c r="G81" i="1"/>
  <c r="I81" i="1" s="1"/>
  <c r="G79" i="1"/>
  <c r="I79" i="1" s="1"/>
  <c r="G76" i="1"/>
  <c r="G57" i="1"/>
  <c r="I57" i="1" s="1"/>
  <c r="G56" i="1"/>
  <c r="G52" i="1"/>
  <c r="H52" i="1" s="1"/>
  <c r="G41" i="1"/>
  <c r="I41" i="1" s="1"/>
  <c r="G39" i="1"/>
  <c r="I39" i="1" s="1"/>
  <c r="G36" i="1"/>
  <c r="G34" i="1"/>
  <c r="H34" i="1" s="1"/>
  <c r="G30" i="1"/>
  <c r="G28" i="1"/>
  <c r="I28" i="1" s="1"/>
  <c r="G26" i="1"/>
  <c r="H26" i="1" s="1"/>
  <c r="H108" i="1"/>
  <c r="I98" i="1"/>
  <c r="I92" i="1"/>
  <c r="G91" i="1"/>
  <c r="I91" i="1" s="1"/>
  <c r="G85" i="1"/>
  <c r="I85" i="1" s="1"/>
  <c r="H78" i="1"/>
  <c r="H72" i="1"/>
  <c r="I66" i="1"/>
  <c r="J66" i="1" s="1"/>
  <c r="I60" i="1"/>
  <c r="G59" i="1"/>
  <c r="I59" i="1" s="1"/>
  <c r="G53" i="1"/>
  <c r="I53" i="1" s="1"/>
  <c r="H46" i="1"/>
  <c r="H40" i="1"/>
  <c r="I34" i="1"/>
  <c r="I90" i="1"/>
  <c r="J90" i="1" s="1"/>
  <c r="G86" i="1"/>
  <c r="I84" i="1"/>
  <c r="G83" i="1"/>
  <c r="I83" i="1" s="1"/>
  <c r="G80" i="1"/>
  <c r="G77" i="1"/>
  <c r="I77" i="1" s="1"/>
  <c r="I58" i="1"/>
  <c r="G54" i="1"/>
  <c r="I52" i="1"/>
  <c r="J52" i="1" s="1"/>
  <c r="G51" i="1"/>
  <c r="I51" i="1" s="1"/>
  <c r="G48" i="1"/>
  <c r="G45" i="1"/>
  <c r="I45" i="1" s="1"/>
  <c r="G75" i="1"/>
  <c r="I75" i="1" s="1"/>
  <c r="G69" i="1"/>
  <c r="I69" i="1" s="1"/>
  <c r="G43" i="1"/>
  <c r="I43" i="1" s="1"/>
  <c r="H37" i="1"/>
  <c r="G37" i="1"/>
  <c r="I37" i="1" s="1"/>
  <c r="G25" i="1"/>
  <c r="I25" i="1" s="1"/>
  <c r="G104" i="1"/>
  <c r="G102" i="1"/>
  <c r="I102" i="1" s="1"/>
  <c r="G99" i="1"/>
  <c r="I99" i="1" s="1"/>
  <c r="G96" i="1"/>
  <c r="G93" i="1"/>
  <c r="I93" i="1" s="1"/>
  <c r="G70" i="1"/>
  <c r="G67" i="1"/>
  <c r="I67" i="1" s="1"/>
  <c r="G64" i="1"/>
  <c r="H61" i="1"/>
  <c r="J61" i="1" s="1"/>
  <c r="G61" i="1"/>
  <c r="I61" i="1" s="1"/>
  <c r="G38" i="1"/>
  <c r="H35" i="1"/>
  <c r="J35" i="1" s="1"/>
  <c r="G35" i="1"/>
  <c r="I35" i="1" s="1"/>
  <c r="G32" i="1"/>
  <c r="I30" i="1"/>
  <c r="H30" i="1"/>
  <c r="J30" i="1" s="1"/>
  <c r="I26" i="1"/>
  <c r="G29" i="1"/>
  <c r="I29" i="1" s="1"/>
  <c r="H95" i="1"/>
  <c r="J95" i="1" s="1"/>
  <c r="H89" i="1"/>
  <c r="J89" i="1" s="1"/>
  <c r="H79" i="1"/>
  <c r="J79" i="1" s="1"/>
  <c r="H73" i="1"/>
  <c r="J73" i="1" s="1"/>
  <c r="H63" i="1"/>
  <c r="J63" i="1" s="1"/>
  <c r="H57" i="1"/>
  <c r="J57" i="1" s="1"/>
  <c r="H47" i="1"/>
  <c r="J47" i="1" s="1"/>
  <c r="H41" i="1"/>
  <c r="J41" i="1" s="1"/>
  <c r="H31" i="1"/>
  <c r="J31" i="1" s="1"/>
  <c r="G27" i="1"/>
  <c r="I27" i="1" s="1"/>
  <c r="H97" i="1"/>
  <c r="J97" i="1" s="1"/>
  <c r="H87" i="1"/>
  <c r="J87" i="1" s="1"/>
  <c r="H71" i="1"/>
  <c r="J71" i="1" s="1"/>
  <c r="H65" i="1"/>
  <c r="J65" i="1" s="1"/>
  <c r="H55" i="1"/>
  <c r="J55" i="1" s="1"/>
  <c r="H49" i="1"/>
  <c r="J49" i="1" s="1"/>
  <c r="H39" i="1"/>
  <c r="J39" i="1" s="1"/>
  <c r="H33" i="1"/>
  <c r="J33" i="1" s="1"/>
  <c r="J98" i="1"/>
  <c r="J94" i="1"/>
  <c r="J84" i="1"/>
  <c r="J82" i="1"/>
  <c r="J78" i="1"/>
  <c r="J74" i="1"/>
  <c r="J62" i="1"/>
  <c r="J58" i="1"/>
  <c r="J50" i="1"/>
  <c r="J42" i="1"/>
  <c r="J40" i="1"/>
  <c r="J34" i="1"/>
  <c r="H103" i="1"/>
  <c r="I103" i="1"/>
  <c r="H106" i="1"/>
  <c r="I106" i="1"/>
  <c r="J108" i="1"/>
  <c r="I109" i="1"/>
  <c r="J109" i="1" s="1"/>
  <c r="I101" i="1"/>
  <c r="J101" i="1" s="1"/>
  <c r="H25" i="1"/>
  <c r="K101" i="1" l="1"/>
  <c r="Q80" i="1"/>
  <c r="Q42" i="1"/>
  <c r="Q37" i="1"/>
  <c r="Q88" i="1"/>
  <c r="K59" i="1"/>
  <c r="Q48" i="1"/>
  <c r="K40" i="1"/>
  <c r="K80" i="1"/>
  <c r="K104" i="1"/>
  <c r="Q94" i="1"/>
  <c r="Q59" i="1"/>
  <c r="K73" i="1"/>
  <c r="K70" i="1"/>
  <c r="K48" i="1"/>
  <c r="K72" i="1"/>
  <c r="K64" i="1"/>
  <c r="K56" i="1"/>
  <c r="Q70" i="1"/>
  <c r="K67" i="1"/>
  <c r="K77" i="1"/>
  <c r="Q86" i="1"/>
  <c r="K87" i="1"/>
  <c r="Q67" i="1"/>
  <c r="K68" i="1"/>
  <c r="Q56" i="1"/>
  <c r="K57" i="1"/>
  <c r="Q96" i="1"/>
  <c r="K97" i="1"/>
  <c r="K83" i="1"/>
  <c r="Q45" i="1"/>
  <c r="K46" i="1"/>
  <c r="Q101" i="1"/>
  <c r="K102" i="1"/>
  <c r="Q102" i="1"/>
  <c r="Q97" i="1"/>
  <c r="K98" i="1"/>
  <c r="K85" i="1"/>
  <c r="Q26" i="1"/>
  <c r="Q62" i="1"/>
  <c r="Q107" i="1"/>
  <c r="K108" i="1"/>
  <c r="Q104" i="1"/>
  <c r="K105" i="1"/>
  <c r="Q78" i="1"/>
  <c r="K79" i="1"/>
  <c r="Q106" i="1"/>
  <c r="K107" i="1"/>
  <c r="Q75" i="1"/>
  <c r="K76" i="1"/>
  <c r="Q46" i="1"/>
  <c r="K61" i="1"/>
  <c r="K91" i="1"/>
  <c r="Q51" i="1"/>
  <c r="K52" i="1"/>
  <c r="K49" i="1"/>
  <c r="Q49" i="1"/>
  <c r="K50" i="1"/>
  <c r="Q68" i="1"/>
  <c r="Q105" i="1"/>
  <c r="K106" i="1"/>
  <c r="Q27" i="1"/>
  <c r="Q85" i="1"/>
  <c r="K86" i="1"/>
  <c r="K32" i="1"/>
  <c r="Q34" i="1"/>
  <c r="K35" i="1"/>
  <c r="K51" i="1"/>
  <c r="Q65" i="1"/>
  <c r="K66" i="1"/>
  <c r="Q72" i="1"/>
  <c r="Q91" i="1"/>
  <c r="K92" i="1"/>
  <c r="K33" i="1"/>
  <c r="K109" i="1"/>
  <c r="Q25" i="1"/>
  <c r="Q52" i="1"/>
  <c r="Q41" i="1"/>
  <c r="Q92" i="1"/>
  <c r="Q38" i="1"/>
  <c r="Q30" i="1"/>
  <c r="Q74" i="1"/>
  <c r="Q43" i="1"/>
  <c r="Q29" i="1"/>
  <c r="Q81" i="1"/>
  <c r="Q73" i="1"/>
  <c r="Q98" i="1"/>
  <c r="Q35" i="1"/>
  <c r="Q64" i="1"/>
  <c r="Q50" i="1"/>
  <c r="Q36" i="1"/>
  <c r="Q40" i="1"/>
  <c r="Q54" i="1"/>
  <c r="Q66" i="1"/>
  <c r="Q47" i="1"/>
  <c r="Q31" i="1"/>
  <c r="Q63" i="1"/>
  <c r="Q103" i="1"/>
  <c r="Q61" i="1"/>
  <c r="Q57" i="1"/>
  <c r="Q99" i="1"/>
  <c r="Q71" i="1"/>
  <c r="Q87" i="1"/>
  <c r="Q55" i="1"/>
  <c r="Q89" i="1"/>
  <c r="Q93" i="1"/>
  <c r="Q77" i="1"/>
  <c r="Q53" i="1"/>
  <c r="Q95" i="1"/>
  <c r="Q39" i="1"/>
  <c r="Q79" i="1"/>
  <c r="J26" i="1"/>
  <c r="I56" i="1"/>
  <c r="H56" i="1"/>
  <c r="H44" i="1"/>
  <c r="I44" i="1"/>
  <c r="H68" i="1"/>
  <c r="I68" i="1"/>
  <c r="J46" i="1"/>
  <c r="H81" i="1"/>
  <c r="H93" i="1"/>
  <c r="J93" i="1" s="1"/>
  <c r="H83" i="1"/>
  <c r="J83" i="1" s="1"/>
  <c r="I107" i="1"/>
  <c r="H28" i="1"/>
  <c r="J28" i="1" s="1"/>
  <c r="H43" i="1"/>
  <c r="J43" i="1" s="1"/>
  <c r="H76" i="1"/>
  <c r="I76" i="1"/>
  <c r="H100" i="1"/>
  <c r="I100" i="1"/>
  <c r="H36" i="1"/>
  <c r="I36" i="1"/>
  <c r="I88" i="1"/>
  <c r="H88" i="1"/>
  <c r="H102" i="1"/>
  <c r="H27" i="1"/>
  <c r="H85" i="1"/>
  <c r="J85" i="1" s="1"/>
  <c r="I105" i="1"/>
  <c r="J92" i="1"/>
  <c r="H45" i="1"/>
  <c r="J45" i="1" s="1"/>
  <c r="H91" i="1"/>
  <c r="I32" i="1"/>
  <c r="H32" i="1"/>
  <c r="J37" i="1"/>
  <c r="I80" i="1"/>
  <c r="H80" i="1"/>
  <c r="I86" i="1"/>
  <c r="H86" i="1"/>
  <c r="J60" i="1"/>
  <c r="H29" i="1"/>
  <c r="H67" i="1"/>
  <c r="I96" i="1"/>
  <c r="H96" i="1"/>
  <c r="I104" i="1"/>
  <c r="H104" i="1"/>
  <c r="H69" i="1"/>
  <c r="H51" i="1"/>
  <c r="H59" i="1"/>
  <c r="J59" i="1" s="1"/>
  <c r="I70" i="1"/>
  <c r="H70" i="1"/>
  <c r="J72" i="1"/>
  <c r="I38" i="1"/>
  <c r="H38" i="1"/>
  <c r="I64" i="1"/>
  <c r="H64" i="1"/>
  <c r="H99" i="1"/>
  <c r="H75" i="1"/>
  <c r="I48" i="1"/>
  <c r="H48" i="1"/>
  <c r="I54" i="1"/>
  <c r="H54" i="1"/>
  <c r="H77" i="1"/>
  <c r="H53" i="1"/>
  <c r="J105" i="1"/>
  <c r="J102" i="1"/>
  <c r="J103" i="1"/>
  <c r="J106" i="1"/>
  <c r="J107" i="1"/>
  <c r="J25" i="1"/>
  <c r="H5" i="1" l="1"/>
  <c r="H6" i="1"/>
  <c r="J88" i="1"/>
  <c r="J56" i="1"/>
  <c r="J27" i="1"/>
  <c r="J100" i="1"/>
  <c r="J68" i="1"/>
  <c r="J91" i="1"/>
  <c r="J81" i="1"/>
  <c r="J36" i="1"/>
  <c r="J76" i="1"/>
  <c r="J44" i="1"/>
  <c r="J54" i="1"/>
  <c r="J75" i="1"/>
  <c r="J38" i="1"/>
  <c r="J80" i="1"/>
  <c r="J32" i="1"/>
  <c r="J53" i="1"/>
  <c r="J48" i="1"/>
  <c r="J64" i="1"/>
  <c r="J51" i="1"/>
  <c r="J86" i="1"/>
  <c r="J77" i="1"/>
  <c r="J70" i="1"/>
  <c r="J69" i="1"/>
  <c r="J96" i="1"/>
  <c r="J29" i="1"/>
  <c r="J99" i="1"/>
  <c r="J104" i="1"/>
  <c r="J67" i="1"/>
  <c r="H8" i="1" l="1"/>
</calcChain>
</file>

<file path=xl/sharedStrings.xml><?xml version="1.0" encoding="utf-8"?>
<sst xmlns="http://schemas.openxmlformats.org/spreadsheetml/2006/main" count="23" uniqueCount="18">
  <si>
    <t>S&amp;P 500</t>
  </si>
  <si>
    <t>Date</t>
  </si>
  <si>
    <t>10-year Treasury</t>
  </si>
  <si>
    <t>Risk Parity</t>
  </si>
  <si>
    <t>Levered Risk Parity</t>
  </si>
  <si>
    <t>Risk Parity Calcs</t>
  </si>
  <si>
    <t>Levered Risk Parity Calcs</t>
  </si>
  <si>
    <t>Target</t>
  </si>
  <si>
    <t>10-Year</t>
  </si>
  <si>
    <t>RP</t>
  </si>
  <si>
    <t>Levered RP</t>
  </si>
  <si>
    <t>Std. Dev</t>
  </si>
  <si>
    <t>Avg Monthly</t>
  </si>
  <si>
    <t>ret/stdev</t>
  </si>
  <si>
    <t>kt</t>
  </si>
  <si>
    <t>w_sp500</t>
  </si>
  <si>
    <t>w_bonds</t>
  </si>
  <si>
    <t>Total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</si>
</sst>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15">
    <xf numFmtId="0" fontId="0" fillId="0" borderId="0" xfId="0"/>
    <xf numFmtId="14" fontId="1" fillId="0" borderId="1" xfId="2" applyNumberFormat="1" applyFont="1" applyFill="1" applyBorder="1" applyAlignment="1" applyProtection="1">
      <alignment horizontal="center" wrapText="1"/>
    </xf>
    <xf numFmtId="10" fontId="3" fillId="2" borderId="0" xfId="3" applyNumberFormat="1" applyFont="1" applyFill="1" applyAlignment="1">
      <alignment horizontal="center"/>
    </xf>
    <xf numFmtId="0" fontId="2" fillId="0" borderId="0" xfId="0" applyFont="1" applyBorder="1"/>
    <xf numFmtId="0" fontId="0" fillId="3" borderId="2" xfId="0" applyFill="1" applyBorder="1"/>
    <xf numFmtId="164" fontId="0" fillId="0" borderId="6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Normal" xfId="0" builtinId="0"/>
    <cellStyle name="Normal 10" xfId="3"/>
    <cellStyle name="Normal 15 2" xfId="2"/>
    <cellStyle name="Percent" xfId="1" builtinId="5"/>
  </cellStyles>
  <dxfs count="1">
    <dxf>
      <font>
        <b/>
        <i val="0"/>
        <color rgb="FFC0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</xdr:row>
      <xdr:rowOff>167640</xdr:rowOff>
    </xdr:from>
    <xdr:to>
      <xdr:col>13</xdr:col>
      <xdr:colOff>601980</xdr:colOff>
      <xdr:row>30</xdr:row>
      <xdr:rowOff>32488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350520"/>
          <a:ext cx="8031480" cy="516836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workbookViewId="0">
      <selection activeCell="K16" sqref="K16"/>
    </sheetView>
  </sheetViews>
  <sheetFormatPr defaultRowHeight="14.4" x14ac:dyDescent="0.3"/>
  <cols>
    <col min="1" max="1" width="10.5546875" bestFit="1" customWidth="1"/>
    <col min="2" max="2" width="7.88671875" bestFit="1" customWidth="1"/>
    <col min="3" max="3" width="14.77734375" bestFit="1" customWidth="1"/>
    <col min="4" max="4" width="12.6640625" bestFit="1" customWidth="1"/>
    <col min="5" max="5" width="19.33203125" bestFit="1" customWidth="1"/>
    <col min="6" max="8" width="10.5546875" bestFit="1" customWidth="1"/>
    <col min="11" max="11" width="16.33203125" bestFit="1" customWidth="1"/>
  </cols>
  <sheetData>
    <row r="1" spans="1:19" ht="15" thickBot="1" x14ac:dyDescent="0.35">
      <c r="A1" t="s">
        <v>1</v>
      </c>
      <c r="B1" t="s">
        <v>0</v>
      </c>
      <c r="C1" t="s">
        <v>2</v>
      </c>
      <c r="D1" t="s">
        <v>3</v>
      </c>
      <c r="E1" s="12" t="s">
        <v>5</v>
      </c>
      <c r="F1" s="13"/>
      <c r="G1" s="13"/>
      <c r="H1" s="13"/>
      <c r="I1" s="13"/>
      <c r="J1" s="14"/>
      <c r="K1" t="s">
        <v>4</v>
      </c>
      <c r="L1" s="12" t="s">
        <v>6</v>
      </c>
      <c r="M1" s="13"/>
      <c r="N1" s="13"/>
      <c r="O1" s="13"/>
      <c r="P1" s="13"/>
      <c r="Q1" s="14"/>
      <c r="R1" t="s">
        <v>7</v>
      </c>
      <c r="S1" s="4">
        <v>0.05</v>
      </c>
    </row>
    <row r="2" spans="1:19" x14ac:dyDescent="0.3">
      <c r="A2" s="1">
        <v>11354</v>
      </c>
      <c r="B2" s="2">
        <v>5.9799999999999999E-2</v>
      </c>
      <c r="C2" s="2">
        <v>-1.21E-2</v>
      </c>
    </row>
    <row r="3" spans="1:19" x14ac:dyDescent="0.3">
      <c r="A3" s="1">
        <v>11382</v>
      </c>
      <c r="B3" s="2">
        <v>0.1109</v>
      </c>
      <c r="C3" s="2">
        <v>8.5000000000000006E-3</v>
      </c>
    </row>
    <row r="4" spans="1:19" ht="15" thickBot="1" x14ac:dyDescent="0.35">
      <c r="A4" s="1">
        <v>11413</v>
      </c>
      <c r="B4" s="2">
        <v>-6.9800000000000001E-2</v>
      </c>
      <c r="C4" s="2">
        <v>1.04E-2</v>
      </c>
      <c r="E4" t="s">
        <v>0</v>
      </c>
      <c r="F4" t="s">
        <v>8</v>
      </c>
      <c r="G4" t="s">
        <v>9</v>
      </c>
      <c r="H4" t="s">
        <v>10</v>
      </c>
    </row>
    <row r="5" spans="1:19" x14ac:dyDescent="0.3">
      <c r="A5" s="1">
        <v>11443</v>
      </c>
      <c r="B5" s="2">
        <v>-9.2600000000000002E-2</v>
      </c>
      <c r="C5" s="2">
        <v>8.6E-3</v>
      </c>
      <c r="D5" t="s">
        <v>11</v>
      </c>
      <c r="E5" s="5">
        <f>STDEV(B26:B109)</f>
        <v>9.3875875281348803E-2</v>
      </c>
      <c r="F5" s="6">
        <f t="shared" ref="F5:G5" si="0">STDEV(C26:C109)</f>
        <v>1.3201826824247401E-2</v>
      </c>
      <c r="G5" s="6">
        <f t="shared" si="0"/>
        <v>1.6581533414095795E-2</v>
      </c>
      <c r="H5" s="7">
        <f>STDEV(K26:K109)</f>
        <v>9.4487166379992688E-2</v>
      </c>
    </row>
    <row r="6" spans="1:19" ht="15" thickBot="1" x14ac:dyDescent="0.35">
      <c r="A6" s="1">
        <v>11472</v>
      </c>
      <c r="B6" s="2">
        <v>-0.13730000000000001</v>
      </c>
      <c r="C6" s="2">
        <v>1.4500000000000001E-2</v>
      </c>
      <c r="D6" t="s">
        <v>12</v>
      </c>
      <c r="E6" s="8">
        <f>AVERAGE(B26:B109)</f>
        <v>1.4683333333333323E-2</v>
      </c>
      <c r="F6" s="9">
        <f>AVERAGE(C26:C109)</f>
        <v>4.0178571428571433E-3</v>
      </c>
      <c r="G6" s="9">
        <f>AVERAGE(D26:D109)</f>
        <v>4.195816269803399E-3</v>
      </c>
      <c r="H6" s="10">
        <f>AVERAGE(K26:K109)</f>
        <v>2.7510023120078424E-2</v>
      </c>
    </row>
    <row r="7" spans="1:19" x14ac:dyDescent="0.3">
      <c r="A7" s="1">
        <v>11504</v>
      </c>
      <c r="B7" s="2">
        <v>0.1467</v>
      </c>
      <c r="C7" s="2">
        <v>4.0000000000000002E-4</v>
      </c>
    </row>
    <row r="8" spans="1:19" x14ac:dyDescent="0.3">
      <c r="A8" s="1">
        <v>11535</v>
      </c>
      <c r="B8" s="2">
        <v>-7.51E-2</v>
      </c>
      <c r="C8" s="2">
        <v>-4.1999999999999997E-3</v>
      </c>
      <c r="D8" t="s">
        <v>13</v>
      </c>
      <c r="E8" s="11">
        <f>E6/E5</f>
        <v>0.15641221228912044</v>
      </c>
      <c r="F8" s="11">
        <f t="shared" ref="F8:H8" si="1">F6/F5</f>
        <v>0.30434099737451981</v>
      </c>
      <c r="G8" s="11">
        <f t="shared" si="1"/>
        <v>0.25304151100021771</v>
      </c>
      <c r="H8" s="11">
        <f t="shared" si="1"/>
        <v>0.29115089566177921</v>
      </c>
    </row>
    <row r="9" spans="1:19" x14ac:dyDescent="0.3">
      <c r="A9" s="1">
        <v>11566</v>
      </c>
      <c r="B9" s="2">
        <v>7.6E-3</v>
      </c>
      <c r="C9" s="2">
        <v>1.1999999999999999E-3</v>
      </c>
    </row>
    <row r="10" spans="1:19" x14ac:dyDescent="0.3">
      <c r="A10" s="1">
        <v>11596</v>
      </c>
      <c r="B10" s="2">
        <v>-0.2873</v>
      </c>
      <c r="C10" s="2">
        <v>-2.81E-2</v>
      </c>
    </row>
    <row r="11" spans="1:19" x14ac:dyDescent="0.3">
      <c r="A11" s="1">
        <v>11627</v>
      </c>
      <c r="B11" s="2">
        <v>7.6100000000000001E-2</v>
      </c>
      <c r="C11" s="2">
        <v>-3.3000000000000002E-2</v>
      </c>
    </row>
    <row r="12" spans="1:19" x14ac:dyDescent="0.3">
      <c r="A12" s="1">
        <v>11657</v>
      </c>
      <c r="B12" s="2">
        <v>-0.1021</v>
      </c>
      <c r="C12" s="2">
        <v>2.7000000000000001E-3</v>
      </c>
    </row>
    <row r="13" spans="1:19" x14ac:dyDescent="0.3">
      <c r="A13" s="1">
        <v>11688</v>
      </c>
      <c r="B13" s="2">
        <v>-0.13850000000000001</v>
      </c>
      <c r="C13" s="2">
        <v>-2.1999999999999999E-2</v>
      </c>
    </row>
    <row r="14" spans="1:19" x14ac:dyDescent="0.3">
      <c r="A14" s="1">
        <v>11718</v>
      </c>
      <c r="B14" s="2">
        <v>-1.9300000000000001E-2</v>
      </c>
      <c r="C14" s="2">
        <v>3.3999999999999998E-3</v>
      </c>
    </row>
    <row r="15" spans="1:19" x14ac:dyDescent="0.3">
      <c r="A15" s="1">
        <v>11748</v>
      </c>
      <c r="B15" s="2">
        <v>5.3100000000000001E-2</v>
      </c>
      <c r="C15" s="2">
        <v>4.1300000000000003E-2</v>
      </c>
    </row>
    <row r="16" spans="1:19" x14ac:dyDescent="0.3">
      <c r="A16" s="1">
        <v>11779</v>
      </c>
      <c r="B16" s="2">
        <v>-0.1195</v>
      </c>
      <c r="C16" s="2">
        <v>-1.8E-3</v>
      </c>
    </row>
    <row r="17" spans="1:17" x14ac:dyDescent="0.3">
      <c r="A17" s="1">
        <v>11809</v>
      </c>
      <c r="B17" s="2">
        <v>-0.20749999999999999</v>
      </c>
      <c r="C17" s="2">
        <v>6.0400000000000002E-2</v>
      </c>
    </row>
    <row r="18" spans="1:17" x14ac:dyDescent="0.3">
      <c r="A18" s="1">
        <v>11840</v>
      </c>
      <c r="B18" s="2">
        <v>-0.2329</v>
      </c>
      <c r="C18" s="2">
        <v>-1.8800000000000001E-2</v>
      </c>
    </row>
    <row r="19" spans="1:17" x14ac:dyDescent="0.3">
      <c r="A19" s="1">
        <v>11870</v>
      </c>
      <c r="B19" s="2">
        <v>4.4000000000000003E-3</v>
      </c>
      <c r="C19" s="2">
        <v>6.4999999999999997E-3</v>
      </c>
    </row>
    <row r="20" spans="1:17" x14ac:dyDescent="0.3">
      <c r="A20" s="1">
        <v>11900</v>
      </c>
      <c r="B20" s="2">
        <v>0.39379999999999998</v>
      </c>
      <c r="C20" s="2">
        <v>4.8099999999999997E-2</v>
      </c>
    </row>
    <row r="21" spans="1:17" x14ac:dyDescent="0.3">
      <c r="A21" s="1">
        <v>11932</v>
      </c>
      <c r="B21" s="2">
        <v>0.40339999999999998</v>
      </c>
      <c r="C21" s="2">
        <v>2.9999999999999997E-4</v>
      </c>
    </row>
    <row r="22" spans="1:17" x14ac:dyDescent="0.3">
      <c r="A22" s="1">
        <v>11962</v>
      </c>
      <c r="B22" s="2">
        <v>-2.9100000000000001E-2</v>
      </c>
      <c r="C22" s="2">
        <v>5.7000000000000002E-3</v>
      </c>
    </row>
    <row r="23" spans="1:17" x14ac:dyDescent="0.3">
      <c r="A23" s="1">
        <v>11993</v>
      </c>
      <c r="B23" s="2">
        <v>-0.14330000000000001</v>
      </c>
      <c r="C23" s="2">
        <v>-1.6999999999999999E-3</v>
      </c>
    </row>
    <row r="24" spans="1:17" x14ac:dyDescent="0.3">
      <c r="A24" s="1">
        <v>12023</v>
      </c>
      <c r="B24" s="2">
        <v>-5.1999999999999998E-2</v>
      </c>
      <c r="C24" s="2">
        <v>3.2000000000000002E-3</v>
      </c>
      <c r="G24" t="s">
        <v>14</v>
      </c>
      <c r="H24" t="s">
        <v>15</v>
      </c>
      <c r="I24" t="s">
        <v>16</v>
      </c>
      <c r="J24" t="s">
        <v>17</v>
      </c>
      <c r="N24" t="s">
        <v>14</v>
      </c>
      <c r="O24" t="s">
        <v>15</v>
      </c>
      <c r="P24" t="s">
        <v>16</v>
      </c>
      <c r="Q24" t="s">
        <v>17</v>
      </c>
    </row>
    <row r="25" spans="1:17" x14ac:dyDescent="0.3">
      <c r="A25" s="1">
        <v>12054</v>
      </c>
      <c r="B25" s="2">
        <v>6.0900000000000003E-2</v>
      </c>
      <c r="C25" s="2">
        <v>1.3100000000000001E-2</v>
      </c>
      <c r="D25" s="2"/>
      <c r="E25" s="3">
        <f t="shared" ref="E25:E56" si="2">1/_xlfn.STDEV.S(B14:B25)</f>
        <v>4.8935575092339585</v>
      </c>
      <c r="F25" s="3">
        <f t="shared" ref="F25:F56" si="3">1/_xlfn.STDEV.S(C14:C25)</f>
        <v>42.223696720624396</v>
      </c>
      <c r="G25" s="3">
        <f>1/(SUM(E25:F25))</f>
        <v>2.122364760734077E-2</v>
      </c>
      <c r="H25" s="3">
        <f>$G25*E25</f>
        <v>0.10385914012223776</v>
      </c>
      <c r="I25" s="3">
        <f>$G25*F25</f>
        <v>0.89614085987776226</v>
      </c>
      <c r="J25" s="3">
        <f>SUM(H25:I25)</f>
        <v>1</v>
      </c>
      <c r="K25" s="2"/>
      <c r="L25" s="3">
        <f>1/_xlfn.STDEV.S(B14:B25)</f>
        <v>4.8935575092339585</v>
      </c>
      <c r="M25" s="3">
        <f>1/_xlfn.STDEV.S(C14:C25)</f>
        <v>42.223696720624396</v>
      </c>
      <c r="N25" s="3">
        <f>$S$1</f>
        <v>0.05</v>
      </c>
      <c r="O25" s="3">
        <f>$N25*L25</f>
        <v>0.24467787546169795</v>
      </c>
      <c r="P25" s="3">
        <f>$N25*M25</f>
        <v>2.11118483603122</v>
      </c>
      <c r="Q25" s="3">
        <f>SUM(O25:P25)</f>
        <v>2.355862711492918</v>
      </c>
    </row>
    <row r="26" spans="1:17" x14ac:dyDescent="0.3">
      <c r="A26" s="1">
        <v>12085</v>
      </c>
      <c r="B26" s="2">
        <v>1.43E-2</v>
      </c>
      <c r="C26" s="2">
        <v>1.4800000000000001E-2</v>
      </c>
      <c r="D26">
        <f>H25*B26+I25*C26</f>
        <v>1.4748070429938882E-2</v>
      </c>
      <c r="E26" s="3">
        <f t="shared" si="2"/>
        <v>4.8983012513882906</v>
      </c>
      <c r="F26" s="3">
        <f t="shared" si="3"/>
        <v>42.593881283042862</v>
      </c>
      <c r="G26" s="3">
        <f t="shared" ref="G26:G89" si="4">1/(SUM(E26:F26))</f>
        <v>2.1056096953956882E-2</v>
      </c>
      <c r="H26" s="3">
        <f t="shared" ref="H26:H89" si="5">$G26*E26</f>
        <v>0.10313910605892017</v>
      </c>
      <c r="I26" s="3">
        <f t="shared" ref="I26:I89" si="6">$G26*F26</f>
        <v>0.89686089394107982</v>
      </c>
      <c r="J26" s="3">
        <f t="shared" ref="J26:J89" si="7">SUM(H26:I26)</f>
        <v>1</v>
      </c>
      <c r="K26">
        <f>O25*B26+P25*C26</f>
        <v>3.474442919236434E-2</v>
      </c>
      <c r="L26" s="3">
        <f t="shared" ref="L26:M26" si="8">1/_xlfn.STDEV.S(B15:B26)</f>
        <v>4.8983012513882906</v>
      </c>
      <c r="M26" s="3">
        <f t="shared" si="8"/>
        <v>42.593881283042862</v>
      </c>
      <c r="N26" s="3">
        <f t="shared" ref="N26:N89" si="9">$S$1</f>
        <v>0.05</v>
      </c>
      <c r="O26" s="3">
        <f t="shared" ref="O26:O29" si="10">$N26*L26</f>
        <v>0.24491506256941453</v>
      </c>
      <c r="P26" s="3">
        <f t="shared" ref="P26:P29" si="11">$N26*M26</f>
        <v>2.1296940641521434</v>
      </c>
      <c r="Q26" s="3">
        <f t="shared" ref="Q26:Q29" si="12">SUM(O26:P26)</f>
        <v>2.3746091267215581</v>
      </c>
    </row>
    <row r="27" spans="1:17" x14ac:dyDescent="0.3">
      <c r="A27" s="1">
        <v>12113</v>
      </c>
      <c r="B27" s="2">
        <v>-0.17949999999999999</v>
      </c>
      <c r="C27" s="2">
        <v>-2.58E-2</v>
      </c>
      <c r="D27">
        <f t="shared" ref="D27:D90" si="13">H26*B27+I26*C27</f>
        <v>-4.165248060125603E-2</v>
      </c>
      <c r="E27" s="3">
        <f t="shared" si="2"/>
        <v>4.742893221695617</v>
      </c>
      <c r="F27" s="3">
        <f t="shared" si="3"/>
        <v>40.944840964713457</v>
      </c>
      <c r="G27" s="3">
        <f t="shared" si="4"/>
        <v>2.1887712704682E-2</v>
      </c>
      <c r="H27" s="3">
        <f t="shared" si="5"/>
        <v>0.1038110842254573</v>
      </c>
      <c r="I27" s="3">
        <f t="shared" si="6"/>
        <v>0.89618891577454274</v>
      </c>
      <c r="J27" s="3">
        <f t="shared" si="7"/>
        <v>1</v>
      </c>
      <c r="K27">
        <f t="shared" ref="K27:K90" si="14">O26*B27+P26*C27</f>
        <v>-9.8908360586335203E-2</v>
      </c>
      <c r="L27" s="3">
        <f t="shared" ref="L27:M27" si="15">1/_xlfn.STDEV.S(B16:B27)</f>
        <v>4.742893221695617</v>
      </c>
      <c r="M27" s="3">
        <f t="shared" si="15"/>
        <v>40.944840964713457</v>
      </c>
      <c r="N27" s="3">
        <f t="shared" si="9"/>
        <v>0.05</v>
      </c>
      <c r="O27" s="3">
        <f t="shared" si="10"/>
        <v>0.23714466108478086</v>
      </c>
      <c r="P27" s="3">
        <f t="shared" si="11"/>
        <v>2.047242048235673</v>
      </c>
      <c r="Q27" s="3">
        <f t="shared" si="12"/>
        <v>2.284386709320454</v>
      </c>
    </row>
    <row r="28" spans="1:17" x14ac:dyDescent="0.3">
      <c r="A28" s="1">
        <v>12144</v>
      </c>
      <c r="B28" s="2">
        <v>4.0099999999999997E-2</v>
      </c>
      <c r="C28" s="2">
        <v>9.7000000000000003E-3</v>
      </c>
      <c r="D28">
        <f t="shared" si="13"/>
        <v>1.2855856960453903E-2</v>
      </c>
      <c r="E28" s="3">
        <f t="shared" si="2"/>
        <v>4.8046037511199264</v>
      </c>
      <c r="F28" s="3">
        <f t="shared" si="3"/>
        <v>41.322883346138752</v>
      </c>
      <c r="G28" s="3">
        <f t="shared" si="4"/>
        <v>2.1679047850396108E-2</v>
      </c>
      <c r="H28" s="3">
        <f t="shared" si="5"/>
        <v>0.10415923462272152</v>
      </c>
      <c r="I28" s="3">
        <f t="shared" si="6"/>
        <v>0.89584076537727841</v>
      </c>
      <c r="J28" s="3">
        <f t="shared" si="7"/>
        <v>0.99999999999999989</v>
      </c>
      <c r="K28">
        <f t="shared" si="14"/>
        <v>2.9367748777385742E-2</v>
      </c>
      <c r="L28" s="3">
        <f t="shared" ref="L28:M28" si="16">1/_xlfn.STDEV.S(B17:B28)</f>
        <v>4.8046037511199264</v>
      </c>
      <c r="M28" s="3">
        <f t="shared" si="16"/>
        <v>41.322883346138752</v>
      </c>
      <c r="N28" s="3">
        <f t="shared" si="9"/>
        <v>0.05</v>
      </c>
      <c r="O28" s="3">
        <f t="shared" si="10"/>
        <v>0.24023018755599634</v>
      </c>
      <c r="P28" s="3">
        <f t="shared" si="11"/>
        <v>2.0661441673069376</v>
      </c>
      <c r="Q28" s="3">
        <f t="shared" si="12"/>
        <v>2.3063743548629341</v>
      </c>
    </row>
    <row r="29" spans="1:17" x14ac:dyDescent="0.3">
      <c r="A29" s="1">
        <v>12173</v>
      </c>
      <c r="B29" s="2">
        <v>0.41649999999999998</v>
      </c>
      <c r="C29" s="2">
        <v>-3.2000000000000002E-3</v>
      </c>
      <c r="D29">
        <f t="shared" si="13"/>
        <v>4.0515630771156219E-2</v>
      </c>
      <c r="E29" s="3">
        <f t="shared" si="2"/>
        <v>4.4048408844157123</v>
      </c>
      <c r="F29" s="3">
        <f t="shared" si="3"/>
        <v>54.590209383218486</v>
      </c>
      <c r="G29" s="3">
        <f t="shared" si="4"/>
        <v>1.6950574589960455E-2</v>
      </c>
      <c r="H29" s="3">
        <f t="shared" si="5"/>
        <v>7.4664583968195905E-2</v>
      </c>
      <c r="I29" s="3">
        <f t="shared" si="6"/>
        <v>0.92533541603180403</v>
      </c>
      <c r="J29" s="3">
        <f t="shared" si="7"/>
        <v>0.99999999999999989</v>
      </c>
      <c r="K29">
        <f t="shared" si="14"/>
        <v>9.3444211781690267E-2</v>
      </c>
      <c r="L29" s="3">
        <f t="shared" ref="L29:M29" si="17">1/_xlfn.STDEV.S(B18:B29)</f>
        <v>4.4048408844157123</v>
      </c>
      <c r="M29" s="3">
        <f t="shared" si="17"/>
        <v>54.590209383218486</v>
      </c>
      <c r="N29" s="3">
        <f t="shared" si="9"/>
        <v>0.05</v>
      </c>
      <c r="O29" s="3">
        <f t="shared" si="10"/>
        <v>0.22024204422078564</v>
      </c>
      <c r="P29" s="3">
        <f t="shared" si="11"/>
        <v>2.7295104691609247</v>
      </c>
      <c r="Q29" s="3">
        <f t="shared" si="12"/>
        <v>2.9497525133817102</v>
      </c>
    </row>
    <row r="30" spans="1:17" x14ac:dyDescent="0.3">
      <c r="A30" s="1">
        <v>12205</v>
      </c>
      <c r="B30" s="2">
        <v>0.17560000000000001</v>
      </c>
      <c r="C30" s="2">
        <v>3.0300000000000001E-2</v>
      </c>
      <c r="D30">
        <f t="shared" si="13"/>
        <v>4.1148764050578865E-2</v>
      </c>
      <c r="E30" s="3">
        <f t="shared" si="2"/>
        <v>4.7762336442174504</v>
      </c>
      <c r="F30" s="3">
        <f t="shared" si="3"/>
        <v>55.046697112543242</v>
      </c>
      <c r="G30" s="3">
        <f t="shared" si="4"/>
        <v>1.6715998152380528E-2</v>
      </c>
      <c r="H30" s="3">
        <f t="shared" si="5"/>
        <v>7.9839512772076612E-2</v>
      </c>
      <c r="I30" s="3">
        <f t="shared" si="6"/>
        <v>0.92016048722792332</v>
      </c>
      <c r="J30" s="3">
        <f t="shared" si="7"/>
        <v>0.99999999999999989</v>
      </c>
      <c r="K30">
        <f t="shared" si="14"/>
        <v>0.12137867018074598</v>
      </c>
      <c r="L30" s="3">
        <f t="shared" ref="L30:L93" si="18">1/_xlfn.STDEV.S(B19:B30)</f>
        <v>4.7762336442174504</v>
      </c>
      <c r="M30" s="3">
        <f t="shared" ref="M30:M93" si="19">1/_xlfn.STDEV.S(C19:C30)</f>
        <v>55.046697112543242</v>
      </c>
      <c r="N30" s="3">
        <f t="shared" si="9"/>
        <v>0.05</v>
      </c>
      <c r="O30" s="3">
        <f t="shared" ref="O30:O93" si="20">$N30*L30</f>
        <v>0.23881168221087254</v>
      </c>
      <c r="P30" s="3">
        <f t="shared" ref="P30:P93" si="21">$N30*M30</f>
        <v>2.7523348556271623</v>
      </c>
      <c r="Q30" s="3">
        <f t="shared" ref="Q30:Q93" si="22">SUM(O30:P30)</f>
        <v>2.9911465378380346</v>
      </c>
    </row>
    <row r="31" spans="1:17" x14ac:dyDescent="0.3">
      <c r="A31" s="1">
        <v>12235</v>
      </c>
      <c r="B31" s="2">
        <v>0.13880000000000001</v>
      </c>
      <c r="C31" s="2">
        <v>5.0000000000000001E-3</v>
      </c>
      <c r="D31">
        <f t="shared" si="13"/>
        <v>1.5682526808903849E-2</v>
      </c>
      <c r="E31" s="3">
        <f t="shared" si="2"/>
        <v>4.8113520293805125</v>
      </c>
      <c r="F31" s="3">
        <f t="shared" si="3"/>
        <v>54.987559898977828</v>
      </c>
      <c r="G31" s="3">
        <f t="shared" si="4"/>
        <v>1.6722712299482016E-2</v>
      </c>
      <c r="H31" s="3">
        <f t="shared" si="5"/>
        <v>8.0458855758859263E-2</v>
      </c>
      <c r="I31" s="3">
        <f t="shared" si="6"/>
        <v>0.91954114424114064</v>
      </c>
      <c r="J31" s="3">
        <f t="shared" si="7"/>
        <v>0.99999999999999989</v>
      </c>
      <c r="K31">
        <f t="shared" si="14"/>
        <v>4.6908735769004922E-2</v>
      </c>
      <c r="L31" s="3">
        <f t="shared" si="18"/>
        <v>4.8113520293805125</v>
      </c>
      <c r="M31" s="3">
        <f t="shared" si="19"/>
        <v>54.987559898977828</v>
      </c>
      <c r="N31" s="3">
        <f t="shared" si="9"/>
        <v>0.05</v>
      </c>
      <c r="O31" s="3">
        <f t="shared" si="20"/>
        <v>0.24056760146902564</v>
      </c>
      <c r="P31" s="3">
        <f t="shared" si="21"/>
        <v>2.7493779949488917</v>
      </c>
      <c r="Q31" s="3">
        <f t="shared" si="22"/>
        <v>2.9899455964179174</v>
      </c>
    </row>
    <row r="32" spans="1:17" x14ac:dyDescent="0.3">
      <c r="A32" s="1">
        <v>12266</v>
      </c>
      <c r="B32" s="2">
        <v>-8.4599999999999995E-2</v>
      </c>
      <c r="C32" s="2">
        <v>-1.6999999999999999E-3</v>
      </c>
      <c r="D32">
        <f t="shared" si="13"/>
        <v>-8.3700391424094325E-3</v>
      </c>
      <c r="E32" s="3">
        <f t="shared" si="2"/>
        <v>5.1986485889306175</v>
      </c>
      <c r="F32" s="3">
        <f t="shared" si="3"/>
        <v>75.174851397428242</v>
      </c>
      <c r="G32" s="3">
        <f t="shared" si="4"/>
        <v>1.2441911826282565E-2</v>
      </c>
      <c r="H32" s="3">
        <f t="shared" si="5"/>
        <v>6.4681127359303023E-2</v>
      </c>
      <c r="I32" s="3">
        <f t="shared" si="6"/>
        <v>0.9353188726406968</v>
      </c>
      <c r="J32" s="3">
        <f t="shared" si="7"/>
        <v>0.99999999999999978</v>
      </c>
      <c r="K32">
        <f t="shared" si="14"/>
        <v>-2.5025961675692685E-2</v>
      </c>
      <c r="L32" s="3">
        <f t="shared" si="18"/>
        <v>5.1986485889306175</v>
      </c>
      <c r="M32" s="3">
        <f t="shared" si="19"/>
        <v>75.174851397428242</v>
      </c>
      <c r="N32" s="3">
        <f t="shared" si="9"/>
        <v>0.05</v>
      </c>
      <c r="O32" s="3">
        <f t="shared" si="20"/>
        <v>0.25993242944653089</v>
      </c>
      <c r="P32" s="3">
        <f t="shared" si="21"/>
        <v>3.7587425698714121</v>
      </c>
      <c r="Q32" s="3">
        <f t="shared" si="22"/>
        <v>4.0186749993179429</v>
      </c>
    </row>
    <row r="33" spans="1:17" x14ac:dyDescent="0.3">
      <c r="A33" s="1">
        <v>12297</v>
      </c>
      <c r="B33" s="2">
        <v>0.12479999999999999</v>
      </c>
      <c r="C33" s="2">
        <v>4.4000000000000003E-3</v>
      </c>
      <c r="D33">
        <f t="shared" si="13"/>
        <v>1.2187607734060083E-2</v>
      </c>
      <c r="E33" s="3">
        <f t="shared" si="2"/>
        <v>6.1723265014750082</v>
      </c>
      <c r="F33" s="3">
        <f t="shared" si="3"/>
        <v>75.487546974440733</v>
      </c>
      <c r="G33" s="3">
        <f t="shared" si="4"/>
        <v>1.2245916598131073E-2</v>
      </c>
      <c r="H33" s="3">
        <f t="shared" si="5"/>
        <v>7.5585795553497107E-2</v>
      </c>
      <c r="I33" s="3">
        <f t="shared" si="6"/>
        <v>0.9244142044465028</v>
      </c>
      <c r="J33" s="3">
        <f t="shared" si="7"/>
        <v>0.99999999999999989</v>
      </c>
      <c r="K33">
        <f t="shared" si="14"/>
        <v>4.8978034502361267E-2</v>
      </c>
      <c r="L33" s="3">
        <f t="shared" si="18"/>
        <v>6.1723265014750082</v>
      </c>
      <c r="M33" s="3">
        <f t="shared" si="19"/>
        <v>75.487546974440733</v>
      </c>
      <c r="N33" s="3">
        <f t="shared" si="9"/>
        <v>0.05</v>
      </c>
      <c r="O33" s="3">
        <f t="shared" si="20"/>
        <v>0.30861632507375042</v>
      </c>
      <c r="P33" s="3">
        <f t="shared" si="21"/>
        <v>3.7743773487220369</v>
      </c>
      <c r="Q33" s="3">
        <f t="shared" si="22"/>
        <v>4.0829936737957873</v>
      </c>
    </row>
    <row r="34" spans="1:17" x14ac:dyDescent="0.3">
      <c r="A34" s="1">
        <v>12327</v>
      </c>
      <c r="B34" s="2">
        <v>-0.1181</v>
      </c>
      <c r="C34" s="2">
        <v>2.3E-3</v>
      </c>
      <c r="D34">
        <f t="shared" si="13"/>
        <v>-6.8005297846410514E-3</v>
      </c>
      <c r="E34" s="3">
        <f t="shared" si="2"/>
        <v>5.9729461539359443</v>
      </c>
      <c r="F34" s="3">
        <f t="shared" si="3"/>
        <v>75.442160863424007</v>
      </c>
      <c r="G34" s="3">
        <f t="shared" si="4"/>
        <v>1.2282732733947917E-2</v>
      </c>
      <c r="H34" s="3">
        <f t="shared" si="5"/>
        <v>7.3364101243057339E-2</v>
      </c>
      <c r="I34" s="3">
        <f t="shared" si="6"/>
        <v>0.92663589875694252</v>
      </c>
      <c r="J34" s="3">
        <f t="shared" si="7"/>
        <v>0.99999999999999989</v>
      </c>
      <c r="K34">
        <f t="shared" si="14"/>
        <v>-2.7766520089149239E-2</v>
      </c>
      <c r="L34" s="3">
        <f t="shared" si="18"/>
        <v>5.9729461539359443</v>
      </c>
      <c r="M34" s="3">
        <f t="shared" si="19"/>
        <v>75.442160863424007</v>
      </c>
      <c r="N34" s="3">
        <f t="shared" si="9"/>
        <v>0.05</v>
      </c>
      <c r="O34" s="3">
        <f t="shared" si="20"/>
        <v>0.2986473076967972</v>
      </c>
      <c r="P34" s="3">
        <f t="shared" si="21"/>
        <v>3.7721080431712006</v>
      </c>
      <c r="Q34" s="3">
        <f t="shared" si="22"/>
        <v>4.0707553508679979</v>
      </c>
    </row>
    <row r="35" spans="1:17" x14ac:dyDescent="0.3">
      <c r="A35" s="1">
        <v>12358</v>
      </c>
      <c r="B35" s="2">
        <v>-9.01E-2</v>
      </c>
      <c r="C35" s="2">
        <v>-9.1000000000000004E-3</v>
      </c>
      <c r="D35">
        <f t="shared" si="13"/>
        <v>-1.5042492200687643E-2</v>
      </c>
      <c r="E35" s="3">
        <f t="shared" si="2"/>
        <v>6.1357144247308719</v>
      </c>
      <c r="F35" s="3">
        <f t="shared" si="3"/>
        <v>72.893439370470801</v>
      </c>
      <c r="G35" s="3">
        <f t="shared" si="4"/>
        <v>1.2653558237399675E-2</v>
      </c>
      <c r="H35" s="3">
        <f t="shared" si="5"/>
        <v>7.7638619801385339E-2</v>
      </c>
      <c r="I35" s="3">
        <f t="shared" si="6"/>
        <v>0.92236138019861458</v>
      </c>
      <c r="J35" s="3">
        <f t="shared" si="7"/>
        <v>0.99999999999999989</v>
      </c>
      <c r="K35">
        <f t="shared" si="14"/>
        <v>-6.1234305616339357E-2</v>
      </c>
      <c r="L35" s="3">
        <f t="shared" si="18"/>
        <v>6.1357144247308719</v>
      </c>
      <c r="M35" s="3">
        <f t="shared" si="19"/>
        <v>72.893439370470801</v>
      </c>
      <c r="N35" s="3">
        <f t="shared" si="9"/>
        <v>0.05</v>
      </c>
      <c r="O35" s="3">
        <f t="shared" si="20"/>
        <v>0.30678572123654363</v>
      </c>
      <c r="P35" s="3">
        <f t="shared" si="21"/>
        <v>3.6446719685235403</v>
      </c>
      <c r="Q35" s="3">
        <f t="shared" si="22"/>
        <v>3.9514576897600837</v>
      </c>
    </row>
    <row r="36" spans="1:17" x14ac:dyDescent="0.3">
      <c r="A36" s="1">
        <v>12387</v>
      </c>
      <c r="B36" s="2">
        <v>0.10920000000000001</v>
      </c>
      <c r="C36" s="2">
        <v>-1.49E-2</v>
      </c>
      <c r="D36">
        <f t="shared" si="13"/>
        <v>-5.2650472826480787E-3</v>
      </c>
      <c r="E36" s="3">
        <f t="shared" si="2"/>
        <v>6.1883158305964159</v>
      </c>
      <c r="F36" s="3">
        <f t="shared" si="3"/>
        <v>67.921388941845322</v>
      </c>
      <c r="G36" s="3">
        <f t="shared" si="4"/>
        <v>1.3493509427281615E-2</v>
      </c>
      <c r="H36" s="3">
        <f t="shared" si="5"/>
        <v>8.3502097999148803E-2</v>
      </c>
      <c r="I36" s="3">
        <f t="shared" si="6"/>
        <v>0.91649790200085113</v>
      </c>
      <c r="J36" s="3">
        <f t="shared" si="7"/>
        <v>0.99999999999999989</v>
      </c>
      <c r="K36">
        <f t="shared" si="14"/>
        <v>-2.0804611571970187E-2</v>
      </c>
      <c r="L36" s="3">
        <f t="shared" si="18"/>
        <v>6.1883158305964159</v>
      </c>
      <c r="M36" s="3">
        <f t="shared" si="19"/>
        <v>67.921388941845322</v>
      </c>
      <c r="N36" s="3">
        <f t="shared" si="9"/>
        <v>0.05</v>
      </c>
      <c r="O36" s="3">
        <f t="shared" si="20"/>
        <v>0.30941579152982079</v>
      </c>
      <c r="P36" s="3">
        <f t="shared" si="21"/>
        <v>3.3960694470922661</v>
      </c>
      <c r="Q36" s="3">
        <f t="shared" si="22"/>
        <v>3.7054852386220869</v>
      </c>
    </row>
    <row r="37" spans="1:17" x14ac:dyDescent="0.3">
      <c r="A37" s="1">
        <v>12418</v>
      </c>
      <c r="B37" s="2">
        <v>2.81E-2</v>
      </c>
      <c r="C37" s="2">
        <v>-1.1299999999999999E-2</v>
      </c>
      <c r="D37">
        <f t="shared" si="13"/>
        <v>-8.0100173388335354E-3</v>
      </c>
      <c r="E37" s="3">
        <f t="shared" si="2"/>
        <v>6.1849326209855615</v>
      </c>
      <c r="F37" s="3">
        <f t="shared" si="3"/>
        <v>67.811605906147932</v>
      </c>
      <c r="G37" s="3">
        <f t="shared" si="4"/>
        <v>1.3514145660115088E-2</v>
      </c>
      <c r="H37" s="3">
        <f t="shared" si="5"/>
        <v>8.3584080337996261E-2</v>
      </c>
      <c r="I37" s="3">
        <f t="shared" si="6"/>
        <v>0.91641591966200375</v>
      </c>
      <c r="J37" s="3">
        <f t="shared" si="7"/>
        <v>1</v>
      </c>
      <c r="K37">
        <f t="shared" si="14"/>
        <v>-2.968100101015464E-2</v>
      </c>
      <c r="L37" s="3">
        <f t="shared" si="18"/>
        <v>6.1849326209855615</v>
      </c>
      <c r="M37" s="3">
        <f t="shared" si="19"/>
        <v>67.811605906147932</v>
      </c>
      <c r="N37" s="3">
        <f t="shared" si="9"/>
        <v>0.05</v>
      </c>
      <c r="O37" s="3">
        <f t="shared" si="20"/>
        <v>0.30924663104927808</v>
      </c>
      <c r="P37" s="3">
        <f t="shared" si="21"/>
        <v>3.3905802953073967</v>
      </c>
      <c r="Q37" s="3">
        <f t="shared" si="22"/>
        <v>3.6998269263566748</v>
      </c>
    </row>
    <row r="38" spans="1:17" x14ac:dyDescent="0.3">
      <c r="A38" s="1">
        <v>12450</v>
      </c>
      <c r="B38" s="2">
        <v>0.1147</v>
      </c>
      <c r="C38" s="2">
        <v>2.5700000000000001E-2</v>
      </c>
      <c r="D38">
        <f t="shared" si="13"/>
        <v>3.3138983150081666E-2</v>
      </c>
      <c r="E38" s="3">
        <f t="shared" si="2"/>
        <v>6.1583456845738</v>
      </c>
      <c r="F38" s="3">
        <f t="shared" si="3"/>
        <v>62.425006464304829</v>
      </c>
      <c r="G38" s="3">
        <f t="shared" si="4"/>
        <v>1.4580797943927132E-2</v>
      </c>
      <c r="H38" s="3">
        <f t="shared" si="5"/>
        <v>8.9793594095626192E-2</v>
      </c>
      <c r="I38" s="3">
        <f t="shared" si="6"/>
        <v>0.91020640590437374</v>
      </c>
      <c r="J38" s="3">
        <f t="shared" si="7"/>
        <v>0.99999999999999989</v>
      </c>
      <c r="K38">
        <f t="shared" si="14"/>
        <v>0.12260850217075228</v>
      </c>
      <c r="L38" s="3">
        <f t="shared" si="18"/>
        <v>6.1583456845738</v>
      </c>
      <c r="M38" s="3">
        <f t="shared" si="19"/>
        <v>62.425006464304829</v>
      </c>
      <c r="N38" s="3">
        <f t="shared" si="9"/>
        <v>0.05</v>
      </c>
      <c r="O38" s="3">
        <f t="shared" si="20"/>
        <v>0.30791728422869002</v>
      </c>
      <c r="P38" s="3">
        <f t="shared" si="21"/>
        <v>3.1212503232152415</v>
      </c>
      <c r="Q38" s="3">
        <f t="shared" si="22"/>
        <v>3.4291676074439317</v>
      </c>
    </row>
    <row r="39" spans="1:17" x14ac:dyDescent="0.3">
      <c r="A39" s="1">
        <v>12478</v>
      </c>
      <c r="B39" s="2">
        <v>-3.3000000000000002E-2</v>
      </c>
      <c r="C39" s="2">
        <v>8.0999999999999996E-3</v>
      </c>
      <c r="D39">
        <f t="shared" si="13"/>
        <v>4.4094832826697622E-3</v>
      </c>
      <c r="E39" s="3">
        <f t="shared" si="2"/>
        <v>6.7611466527675317</v>
      </c>
      <c r="F39" s="3">
        <f t="shared" si="3"/>
        <v>73.028567848952292</v>
      </c>
      <c r="G39" s="3">
        <f t="shared" si="4"/>
        <v>1.2532943703896139E-2</v>
      </c>
      <c r="H39" s="3">
        <f t="shared" si="5"/>
        <v>8.4737070372921289E-2</v>
      </c>
      <c r="I39" s="3">
        <f t="shared" si="6"/>
        <v>0.91526292962707867</v>
      </c>
      <c r="J39" s="3">
        <f t="shared" si="7"/>
        <v>1</v>
      </c>
      <c r="K39">
        <f t="shared" si="14"/>
        <v>1.5120857238496684E-2</v>
      </c>
      <c r="L39" s="3">
        <f t="shared" si="18"/>
        <v>6.7611466527675317</v>
      </c>
      <c r="M39" s="3">
        <f t="shared" si="19"/>
        <v>73.028567848952292</v>
      </c>
      <c r="N39" s="3">
        <f t="shared" si="9"/>
        <v>0.05</v>
      </c>
      <c r="O39" s="3">
        <f t="shared" si="20"/>
        <v>0.33805733263837662</v>
      </c>
      <c r="P39" s="3">
        <f t="shared" si="21"/>
        <v>3.651428392447615</v>
      </c>
      <c r="Q39" s="3">
        <f t="shared" si="22"/>
        <v>3.9894857250859914</v>
      </c>
    </row>
    <row r="40" spans="1:17" x14ac:dyDescent="0.3">
      <c r="A40" s="1">
        <v>12509</v>
      </c>
      <c r="B40" s="2">
        <v>5.4999999999999997E-3</v>
      </c>
      <c r="C40" s="2">
        <v>1.9699999999999999E-2</v>
      </c>
      <c r="D40">
        <f t="shared" si="13"/>
        <v>1.8496733600704515E-2</v>
      </c>
      <c r="E40" s="3">
        <f t="shared" si="2"/>
        <v>6.7185262198367992</v>
      </c>
      <c r="F40" s="3">
        <f t="shared" si="3"/>
        <v>69.570079536177261</v>
      </c>
      <c r="G40" s="3">
        <f t="shared" si="4"/>
        <v>1.3108117393024541E-2</v>
      </c>
      <c r="H40" s="3">
        <f t="shared" si="5"/>
        <v>8.8067230397734161E-2</v>
      </c>
      <c r="I40" s="3">
        <f t="shared" si="6"/>
        <v>0.91193276960226577</v>
      </c>
      <c r="J40" s="3">
        <f t="shared" si="7"/>
        <v>0.99999999999999989</v>
      </c>
      <c r="K40">
        <f t="shared" si="14"/>
        <v>7.3792454660729076E-2</v>
      </c>
      <c r="L40" s="3">
        <f t="shared" si="18"/>
        <v>6.7185262198367992</v>
      </c>
      <c r="M40" s="3">
        <f t="shared" si="19"/>
        <v>69.570079536177261</v>
      </c>
      <c r="N40" s="3">
        <f t="shared" si="9"/>
        <v>0.05</v>
      </c>
      <c r="O40" s="3">
        <f t="shared" si="20"/>
        <v>0.33592631099184</v>
      </c>
      <c r="P40" s="3">
        <f t="shared" si="21"/>
        <v>3.478503976808863</v>
      </c>
      <c r="Q40" s="3">
        <f t="shared" si="22"/>
        <v>3.814430287800703</v>
      </c>
    </row>
    <row r="41" spans="1:17" x14ac:dyDescent="0.3">
      <c r="A41" s="1">
        <v>12539</v>
      </c>
      <c r="B41" s="2">
        <v>-2.58E-2</v>
      </c>
      <c r="C41" s="2">
        <v>1.26E-2</v>
      </c>
      <c r="D41">
        <f t="shared" si="13"/>
        <v>9.2182183527270076E-3</v>
      </c>
      <c r="E41" s="3">
        <f t="shared" si="2"/>
        <v>9.8825849299176447</v>
      </c>
      <c r="F41" s="3">
        <f t="shared" si="3"/>
        <v>69.845778550276862</v>
      </c>
      <c r="G41" s="3">
        <f t="shared" si="4"/>
        <v>1.2542587811280138E-2</v>
      </c>
      <c r="H41" s="3">
        <f t="shared" si="5"/>
        <v>0.12395318928592583</v>
      </c>
      <c r="I41" s="3">
        <f t="shared" si="6"/>
        <v>0.8760468107140742</v>
      </c>
      <c r="J41" s="3">
        <f t="shared" si="7"/>
        <v>1</v>
      </c>
      <c r="K41">
        <f t="shared" si="14"/>
        <v>3.5162251284202202E-2</v>
      </c>
      <c r="L41" s="3">
        <f t="shared" si="18"/>
        <v>9.8825849299176447</v>
      </c>
      <c r="M41" s="3">
        <f t="shared" si="19"/>
        <v>69.845778550276862</v>
      </c>
      <c r="N41" s="3">
        <f t="shared" si="9"/>
        <v>0.05</v>
      </c>
      <c r="O41" s="3">
        <f t="shared" si="20"/>
        <v>0.49412924649588225</v>
      </c>
      <c r="P41" s="3">
        <f t="shared" si="21"/>
        <v>3.4922889275138433</v>
      </c>
      <c r="Q41" s="3">
        <f t="shared" si="22"/>
        <v>3.9864181740097258</v>
      </c>
    </row>
    <row r="42" spans="1:17" x14ac:dyDescent="0.3">
      <c r="A42" s="1">
        <v>12570</v>
      </c>
      <c r="B42" s="2">
        <v>-7.9000000000000001E-2</v>
      </c>
      <c r="C42" s="2">
        <v>1.3100000000000001E-2</v>
      </c>
      <c r="D42">
        <f t="shared" si="13"/>
        <v>1.6839112667662321E-3</v>
      </c>
      <c r="E42" s="3">
        <f t="shared" si="2"/>
        <v>10.633869519780793</v>
      </c>
      <c r="F42" s="3">
        <f t="shared" si="3"/>
        <v>80.73712349021649</v>
      </c>
      <c r="G42" s="3">
        <f t="shared" si="4"/>
        <v>1.0944392383812507E-2</v>
      </c>
      <c r="H42" s="3">
        <f t="shared" si="5"/>
        <v>0.11638124058274488</v>
      </c>
      <c r="I42" s="3">
        <f t="shared" si="6"/>
        <v>0.88361875941725521</v>
      </c>
      <c r="J42" s="3">
        <f t="shared" si="7"/>
        <v>1</v>
      </c>
      <c r="K42">
        <f t="shared" si="14"/>
        <v>6.7127744772566555E-3</v>
      </c>
      <c r="L42" s="3">
        <f t="shared" si="18"/>
        <v>10.633869519780793</v>
      </c>
      <c r="M42" s="3">
        <f t="shared" si="19"/>
        <v>80.73712349021649</v>
      </c>
      <c r="N42" s="3">
        <f t="shared" si="9"/>
        <v>0.05</v>
      </c>
      <c r="O42" s="3">
        <f t="shared" si="20"/>
        <v>0.53169347598903971</v>
      </c>
      <c r="P42" s="3">
        <f t="shared" si="21"/>
        <v>4.0368561745108247</v>
      </c>
      <c r="Q42" s="3">
        <f t="shared" si="22"/>
        <v>4.5685496504998646</v>
      </c>
    </row>
    <row r="43" spans="1:17" x14ac:dyDescent="0.3">
      <c r="A43" s="1">
        <v>12600</v>
      </c>
      <c r="B43" s="2">
        <v>2.3800000000000002E-2</v>
      </c>
      <c r="C43" s="2">
        <v>6.7000000000000002E-3</v>
      </c>
      <c r="D43">
        <f t="shared" si="13"/>
        <v>8.6901192139649391E-3</v>
      </c>
      <c r="E43" s="3">
        <f t="shared" si="2"/>
        <v>11.784334180875332</v>
      </c>
      <c r="F43" s="3">
        <f t="shared" si="3"/>
        <v>80.632608314703518</v>
      </c>
      <c r="G43" s="3">
        <f t="shared" si="4"/>
        <v>1.0820526767024771E-2</v>
      </c>
      <c r="H43" s="3">
        <f t="shared" si="5"/>
        <v>0.12751270343572646</v>
      </c>
      <c r="I43" s="3">
        <f t="shared" si="6"/>
        <v>0.87248729656427348</v>
      </c>
      <c r="J43" s="3">
        <f t="shared" si="7"/>
        <v>1</v>
      </c>
      <c r="K43">
        <f t="shared" si="14"/>
        <v>3.9701241097761672E-2</v>
      </c>
      <c r="L43" s="3">
        <f t="shared" si="18"/>
        <v>11.784334180875332</v>
      </c>
      <c r="M43" s="3">
        <f t="shared" si="19"/>
        <v>80.632608314703518</v>
      </c>
      <c r="N43" s="3">
        <f t="shared" si="9"/>
        <v>0.05</v>
      </c>
      <c r="O43" s="3">
        <f t="shared" si="20"/>
        <v>0.58921670904376666</v>
      </c>
      <c r="P43" s="3">
        <f t="shared" si="21"/>
        <v>4.0316304157351759</v>
      </c>
      <c r="Q43" s="3">
        <f t="shared" si="22"/>
        <v>4.6208471247789422</v>
      </c>
    </row>
    <row r="44" spans="1:17" x14ac:dyDescent="0.3">
      <c r="A44" s="1">
        <v>12631</v>
      </c>
      <c r="B44" s="2">
        <v>-0.12</v>
      </c>
      <c r="C44" s="2">
        <v>4.0000000000000001E-3</v>
      </c>
      <c r="D44">
        <f t="shared" si="13"/>
        <v>-1.1811575226030081E-2</v>
      </c>
      <c r="E44" s="3">
        <f t="shared" si="2"/>
        <v>11.296185208017995</v>
      </c>
      <c r="F44" s="3">
        <f t="shared" si="3"/>
        <v>81.662795311245816</v>
      </c>
      <c r="G44" s="3">
        <f t="shared" si="4"/>
        <v>1.0757432949609113E-2</v>
      </c>
      <c r="H44" s="3">
        <f t="shared" si="5"/>
        <v>0.12151795496161985</v>
      </c>
      <c r="I44" s="3">
        <f t="shared" si="6"/>
        <v>0.87848204503838034</v>
      </c>
      <c r="J44" s="3">
        <f t="shared" si="7"/>
        <v>1.0000000000000002</v>
      </c>
      <c r="K44">
        <f t="shared" si="14"/>
        <v>-5.4579483422311295E-2</v>
      </c>
      <c r="L44" s="3">
        <f t="shared" si="18"/>
        <v>11.296185208017995</v>
      </c>
      <c r="M44" s="3">
        <f t="shared" si="19"/>
        <v>81.662795311245816</v>
      </c>
      <c r="N44" s="3">
        <f t="shared" si="9"/>
        <v>0.05</v>
      </c>
      <c r="O44" s="3">
        <f t="shared" si="20"/>
        <v>0.56480926040089974</v>
      </c>
      <c r="P44" s="3">
        <f t="shared" si="21"/>
        <v>4.083139765562291</v>
      </c>
      <c r="Q44" s="3">
        <f t="shared" si="22"/>
        <v>4.6479490259631904</v>
      </c>
    </row>
    <row r="45" spans="1:17" x14ac:dyDescent="0.3">
      <c r="A45" s="1">
        <v>12662</v>
      </c>
      <c r="B45" s="2">
        <v>5.8999999999999997E-2</v>
      </c>
      <c r="C45" s="2">
        <v>-1.18E-2</v>
      </c>
      <c r="D45">
        <f t="shared" si="13"/>
        <v>-3.1965287887173168E-3</v>
      </c>
      <c r="E45" s="3">
        <f t="shared" si="2"/>
        <v>12.267602328536901</v>
      </c>
      <c r="F45" s="3">
        <f t="shared" si="3"/>
        <v>75.829830858349197</v>
      </c>
      <c r="G45" s="3">
        <f t="shared" si="4"/>
        <v>1.1351068513865133E-2</v>
      </c>
      <c r="H45" s="3">
        <f t="shared" si="5"/>
        <v>0.1392503945320738</v>
      </c>
      <c r="I45" s="3">
        <f t="shared" si="6"/>
        <v>0.86074960546792623</v>
      </c>
      <c r="J45" s="3">
        <f t="shared" si="7"/>
        <v>1</v>
      </c>
      <c r="K45">
        <f t="shared" si="14"/>
        <v>-1.485730286998195E-2</v>
      </c>
      <c r="L45" s="3">
        <f t="shared" si="18"/>
        <v>12.267602328536901</v>
      </c>
      <c r="M45" s="3">
        <f t="shared" si="19"/>
        <v>75.829830858349197</v>
      </c>
      <c r="N45" s="3">
        <f t="shared" si="9"/>
        <v>0.05</v>
      </c>
      <c r="O45" s="3">
        <f t="shared" si="20"/>
        <v>0.61338011642684509</v>
      </c>
      <c r="P45" s="3">
        <f t="shared" si="21"/>
        <v>3.79149154291746</v>
      </c>
      <c r="Q45" s="3">
        <f t="shared" si="22"/>
        <v>4.4048716593443054</v>
      </c>
    </row>
    <row r="46" spans="1:17" x14ac:dyDescent="0.3">
      <c r="A46" s="1">
        <v>12691</v>
      </c>
      <c r="B46" s="2">
        <v>-5.0000000000000001E-4</v>
      </c>
      <c r="C46" s="2">
        <v>-1.46E-2</v>
      </c>
      <c r="D46">
        <f t="shared" si="13"/>
        <v>-1.2636569437097759E-2</v>
      </c>
      <c r="E46" s="3">
        <f t="shared" si="2"/>
        <v>13.488851601072863</v>
      </c>
      <c r="F46" s="3">
        <f t="shared" si="3"/>
        <v>70.326687814389345</v>
      </c>
      <c r="G46" s="3">
        <f t="shared" si="4"/>
        <v>1.1930961811784522E-2</v>
      </c>
      <c r="H46" s="3">
        <f t="shared" si="5"/>
        <v>0.16093497333722884</v>
      </c>
      <c r="I46" s="3">
        <f t="shared" si="6"/>
        <v>0.83906502666277116</v>
      </c>
      <c r="J46" s="3">
        <f t="shared" si="7"/>
        <v>1</v>
      </c>
      <c r="K46">
        <f t="shared" si="14"/>
        <v>-5.5662466584808341E-2</v>
      </c>
      <c r="L46" s="3">
        <f t="shared" si="18"/>
        <v>13.488851601072863</v>
      </c>
      <c r="M46" s="3">
        <f t="shared" si="19"/>
        <v>70.326687814389345</v>
      </c>
      <c r="N46" s="3">
        <f t="shared" si="9"/>
        <v>0.05</v>
      </c>
      <c r="O46" s="3">
        <f t="shared" si="20"/>
        <v>0.67444258005364321</v>
      </c>
      <c r="P46" s="3">
        <f t="shared" si="21"/>
        <v>3.5163343907194675</v>
      </c>
      <c r="Q46" s="3">
        <f t="shared" si="22"/>
        <v>4.1907769707731104</v>
      </c>
    </row>
    <row r="47" spans="1:17" x14ac:dyDescent="0.3">
      <c r="A47" s="1">
        <v>12723</v>
      </c>
      <c r="B47" s="2">
        <v>-3.2599999999999997E-2</v>
      </c>
      <c r="C47" s="2">
        <v>1.8200000000000001E-2</v>
      </c>
      <c r="D47">
        <f t="shared" si="13"/>
        <v>1.0024503354468778E-2</v>
      </c>
      <c r="E47" s="3">
        <f t="shared" si="2"/>
        <v>14.37894389559934</v>
      </c>
      <c r="F47" s="3">
        <f t="shared" si="3"/>
        <v>69.427059114383482</v>
      </c>
      <c r="G47" s="3">
        <f t="shared" si="4"/>
        <v>1.1932319453069273E-2</v>
      </c>
      <c r="H47" s="3">
        <f t="shared" si="5"/>
        <v>0.17157415196005169</v>
      </c>
      <c r="I47" s="3">
        <f t="shared" si="6"/>
        <v>0.82842584803994845</v>
      </c>
      <c r="J47" s="3">
        <f t="shared" si="7"/>
        <v>1.0000000000000002</v>
      </c>
      <c r="K47">
        <f t="shared" si="14"/>
        <v>4.2010457801345547E-2</v>
      </c>
      <c r="L47" s="3">
        <f t="shared" si="18"/>
        <v>14.37894389559934</v>
      </c>
      <c r="M47" s="3">
        <f t="shared" si="19"/>
        <v>69.427059114383482</v>
      </c>
      <c r="N47" s="3">
        <f t="shared" si="9"/>
        <v>0.05</v>
      </c>
      <c r="O47" s="3">
        <f t="shared" si="20"/>
        <v>0.71894719477996705</v>
      </c>
      <c r="P47" s="3">
        <f t="shared" si="21"/>
        <v>3.4713529557191745</v>
      </c>
      <c r="Q47" s="3">
        <f t="shared" si="22"/>
        <v>4.1903001504991417</v>
      </c>
    </row>
    <row r="48" spans="1:17" x14ac:dyDescent="0.3">
      <c r="A48" s="1">
        <v>12753</v>
      </c>
      <c r="B48" s="2">
        <v>8.6800000000000002E-2</v>
      </c>
      <c r="C48" s="2">
        <v>3.7000000000000002E-3</v>
      </c>
      <c r="D48">
        <f t="shared" si="13"/>
        <v>1.7957812027880295E-2</v>
      </c>
      <c r="E48" s="3">
        <f t="shared" si="2"/>
        <v>14.989787087562217</v>
      </c>
      <c r="F48" s="3">
        <f t="shared" si="3"/>
        <v>76.637046269858757</v>
      </c>
      <c r="G48" s="3">
        <f t="shared" si="4"/>
        <v>1.0913833462946023E-2</v>
      </c>
      <c r="H48" s="3">
        <f t="shared" si="5"/>
        <v>0.16359603991867272</v>
      </c>
      <c r="I48" s="3">
        <f t="shared" si="6"/>
        <v>0.83640396008132722</v>
      </c>
      <c r="J48" s="3">
        <f t="shared" si="7"/>
        <v>1</v>
      </c>
      <c r="K48">
        <f t="shared" si="14"/>
        <v>7.5248622443062088E-2</v>
      </c>
      <c r="L48" s="3">
        <f t="shared" si="18"/>
        <v>14.989787087562217</v>
      </c>
      <c r="M48" s="3">
        <f t="shared" si="19"/>
        <v>76.637046269858757</v>
      </c>
      <c r="N48" s="3">
        <f t="shared" si="9"/>
        <v>0.05</v>
      </c>
      <c r="O48" s="3">
        <f t="shared" si="20"/>
        <v>0.74948935437811093</v>
      </c>
      <c r="P48" s="3">
        <f t="shared" si="21"/>
        <v>3.8318523134929379</v>
      </c>
      <c r="Q48" s="3">
        <f t="shared" si="22"/>
        <v>4.5813416678710492</v>
      </c>
    </row>
    <row r="49" spans="1:17" x14ac:dyDescent="0.3">
      <c r="A49" s="1">
        <v>12784</v>
      </c>
      <c r="B49" s="2">
        <v>0</v>
      </c>
      <c r="C49" s="2">
        <v>1.12E-2</v>
      </c>
      <c r="D49">
        <f t="shared" si="13"/>
        <v>9.3677243529108646E-3</v>
      </c>
      <c r="E49" s="3">
        <f t="shared" si="2"/>
        <v>15.102650036594301</v>
      </c>
      <c r="F49" s="3">
        <f t="shared" si="3"/>
        <v>84.226325271000917</v>
      </c>
      <c r="G49" s="3">
        <f t="shared" si="4"/>
        <v>1.006755578524059E-2</v>
      </c>
      <c r="H49" s="3">
        <f t="shared" si="5"/>
        <v>0.15204677174837897</v>
      </c>
      <c r="I49" s="3">
        <f t="shared" si="6"/>
        <v>0.84795322825162101</v>
      </c>
      <c r="J49" s="3">
        <f t="shared" si="7"/>
        <v>1</v>
      </c>
      <c r="K49">
        <f t="shared" si="14"/>
        <v>4.2916745911120907E-2</v>
      </c>
      <c r="L49" s="3">
        <f t="shared" si="18"/>
        <v>15.102650036594301</v>
      </c>
      <c r="M49" s="3">
        <f t="shared" si="19"/>
        <v>84.226325271000917</v>
      </c>
      <c r="N49" s="3">
        <f t="shared" si="9"/>
        <v>0.05</v>
      </c>
      <c r="O49" s="3">
        <f t="shared" si="20"/>
        <v>0.75513250182971514</v>
      </c>
      <c r="P49" s="3">
        <f t="shared" si="21"/>
        <v>4.2113162635500458</v>
      </c>
      <c r="Q49" s="3">
        <f t="shared" si="22"/>
        <v>4.9664487653797611</v>
      </c>
    </row>
    <row r="50" spans="1:17" x14ac:dyDescent="0.3">
      <c r="A50" s="1">
        <v>12815</v>
      </c>
      <c r="B50" s="2">
        <v>-4.24E-2</v>
      </c>
      <c r="C50" s="2">
        <v>1.8200000000000001E-2</v>
      </c>
      <c r="D50">
        <f t="shared" si="13"/>
        <v>8.9859656320482352E-3</v>
      </c>
      <c r="E50" s="3">
        <f t="shared" si="2"/>
        <v>17.783386529787357</v>
      </c>
      <c r="F50" s="3">
        <f t="shared" si="3"/>
        <v>90.691226904650321</v>
      </c>
      <c r="G50" s="3">
        <f t="shared" si="4"/>
        <v>9.2187468416691093E-3</v>
      </c>
      <c r="H50" s="3">
        <f t="shared" si="5"/>
        <v>0.16394053840565817</v>
      </c>
      <c r="I50" s="3">
        <f t="shared" si="6"/>
        <v>0.83605946159434175</v>
      </c>
      <c r="J50" s="3">
        <f t="shared" si="7"/>
        <v>0.99999999999999989</v>
      </c>
      <c r="K50">
        <f t="shared" si="14"/>
        <v>4.4628337919030918E-2</v>
      </c>
      <c r="L50" s="3">
        <f t="shared" si="18"/>
        <v>17.783386529787357</v>
      </c>
      <c r="M50" s="3">
        <f t="shared" si="19"/>
        <v>90.691226904650321</v>
      </c>
      <c r="N50" s="3">
        <f t="shared" si="9"/>
        <v>0.05</v>
      </c>
      <c r="O50" s="3">
        <f t="shared" si="20"/>
        <v>0.88916932648936786</v>
      </c>
      <c r="P50" s="3">
        <f t="shared" si="21"/>
        <v>4.5345613452325164</v>
      </c>
      <c r="Q50" s="3">
        <f t="shared" si="22"/>
        <v>5.4237306717218843</v>
      </c>
    </row>
    <row r="51" spans="1:17" x14ac:dyDescent="0.3">
      <c r="A51" s="1">
        <v>12843</v>
      </c>
      <c r="B51" s="2">
        <v>-3.6299999999999999E-2</v>
      </c>
      <c r="C51" s="2">
        <v>9.1999999999999998E-3</v>
      </c>
      <c r="D51">
        <f t="shared" si="13"/>
        <v>1.7407055025425531E-3</v>
      </c>
      <c r="E51" s="3">
        <f t="shared" si="2"/>
        <v>17.747508983745899</v>
      </c>
      <c r="F51" s="3">
        <f t="shared" si="3"/>
        <v>90.603397531317881</v>
      </c>
      <c r="G51" s="3">
        <f t="shared" si="4"/>
        <v>9.2292721137591238E-3</v>
      </c>
      <c r="H51" s="3">
        <f t="shared" si="5"/>
        <v>0.16379658975237554</v>
      </c>
      <c r="I51" s="3">
        <f t="shared" si="6"/>
        <v>0.83620341024762435</v>
      </c>
      <c r="J51" s="3">
        <f t="shared" si="7"/>
        <v>0.99999999999999989</v>
      </c>
      <c r="K51">
        <f t="shared" si="14"/>
        <v>9.4411178245751015E-3</v>
      </c>
      <c r="L51" s="3">
        <f t="shared" si="18"/>
        <v>17.747508983745899</v>
      </c>
      <c r="M51" s="3">
        <f t="shared" si="19"/>
        <v>90.603397531317881</v>
      </c>
      <c r="N51" s="3">
        <f t="shared" si="9"/>
        <v>0.05</v>
      </c>
      <c r="O51" s="3">
        <f t="shared" si="20"/>
        <v>0.88737544918729494</v>
      </c>
      <c r="P51" s="3">
        <f t="shared" si="21"/>
        <v>4.5301698765658944</v>
      </c>
      <c r="Q51" s="3">
        <f t="shared" si="22"/>
        <v>5.4175453257531894</v>
      </c>
    </row>
    <row r="52" spans="1:17" x14ac:dyDescent="0.3">
      <c r="A52" s="1">
        <v>12873</v>
      </c>
      <c r="B52" s="2">
        <v>-3.2300000000000002E-2</v>
      </c>
      <c r="C52" s="2">
        <v>4.1000000000000003E-3</v>
      </c>
      <c r="D52">
        <f t="shared" si="13"/>
        <v>-1.8621958669864705E-3</v>
      </c>
      <c r="E52" s="3">
        <f t="shared" si="2"/>
        <v>17.778967604993223</v>
      </c>
      <c r="F52" s="3">
        <f t="shared" si="3"/>
        <v>96.429946213636654</v>
      </c>
      <c r="G52" s="3">
        <f t="shared" si="4"/>
        <v>8.7558839898263605E-3</v>
      </c>
      <c r="H52" s="3">
        <f t="shared" si="5"/>
        <v>0.15567057780820168</v>
      </c>
      <c r="I52" s="3">
        <f t="shared" si="6"/>
        <v>0.8443294221917983</v>
      </c>
      <c r="J52" s="3">
        <f t="shared" si="7"/>
        <v>1</v>
      </c>
      <c r="K52">
        <f t="shared" si="14"/>
        <v>-1.0088530514829459E-2</v>
      </c>
      <c r="L52" s="3">
        <f t="shared" si="18"/>
        <v>17.778967604993223</v>
      </c>
      <c r="M52" s="3">
        <f t="shared" si="19"/>
        <v>96.429946213636654</v>
      </c>
      <c r="N52" s="3">
        <f t="shared" si="9"/>
        <v>0.05</v>
      </c>
      <c r="O52" s="3">
        <f t="shared" si="20"/>
        <v>0.88894838024966116</v>
      </c>
      <c r="P52" s="3">
        <f t="shared" si="21"/>
        <v>4.8214973106818331</v>
      </c>
      <c r="Q52" s="3">
        <f t="shared" si="22"/>
        <v>5.7104456909314942</v>
      </c>
    </row>
    <row r="53" spans="1:17" x14ac:dyDescent="0.3">
      <c r="A53" s="1">
        <v>12904</v>
      </c>
      <c r="B53" s="2">
        <v>9.6199999999999994E-2</v>
      </c>
      <c r="C53" s="2">
        <v>7.9000000000000008E-3</v>
      </c>
      <c r="D53">
        <f t="shared" si="13"/>
        <v>2.1645712020464208E-2</v>
      </c>
      <c r="E53" s="3">
        <f t="shared" si="2"/>
        <v>15.430179832392366</v>
      </c>
      <c r="F53" s="3">
        <f t="shared" si="3"/>
        <v>98.092264343198082</v>
      </c>
      <c r="G53" s="3">
        <f t="shared" si="4"/>
        <v>8.808830775817806E-3</v>
      </c>
      <c r="H53" s="3">
        <f t="shared" si="5"/>
        <v>0.13592184298398111</v>
      </c>
      <c r="I53" s="3">
        <f t="shared" si="6"/>
        <v>0.86407815701601887</v>
      </c>
      <c r="J53" s="3">
        <f t="shared" si="7"/>
        <v>1</v>
      </c>
      <c r="K53">
        <f t="shared" si="14"/>
        <v>0.12360666293440389</v>
      </c>
      <c r="L53" s="3">
        <f t="shared" si="18"/>
        <v>15.430179832392366</v>
      </c>
      <c r="M53" s="3">
        <f t="shared" si="19"/>
        <v>98.092264343198082</v>
      </c>
      <c r="N53" s="3">
        <f t="shared" si="9"/>
        <v>0.05</v>
      </c>
      <c r="O53" s="3">
        <f t="shared" si="20"/>
        <v>0.77150899161961828</v>
      </c>
      <c r="P53" s="3">
        <f t="shared" si="21"/>
        <v>4.9046132171599046</v>
      </c>
      <c r="Q53" s="3">
        <f t="shared" si="22"/>
        <v>5.6761222087795229</v>
      </c>
    </row>
    <row r="54" spans="1:17" x14ac:dyDescent="0.3">
      <c r="A54" s="1">
        <v>12935</v>
      </c>
      <c r="B54" s="2">
        <v>3.7499999999999999E-2</v>
      </c>
      <c r="C54" s="2">
        <v>-5.7000000000000002E-3</v>
      </c>
      <c r="D54">
        <f t="shared" si="13"/>
        <v>1.7182361690798367E-4</v>
      </c>
      <c r="E54" s="3">
        <f t="shared" si="2"/>
        <v>16.234562290900193</v>
      </c>
      <c r="F54" s="3">
        <f t="shared" si="3"/>
        <v>95.997073355655601</v>
      </c>
      <c r="G54" s="3">
        <f t="shared" si="4"/>
        <v>8.9101436884448399E-3</v>
      </c>
      <c r="H54" s="3">
        <f t="shared" si="5"/>
        <v>0.14465228273092895</v>
      </c>
      <c r="I54" s="3">
        <f t="shared" si="6"/>
        <v>0.85534771726907111</v>
      </c>
      <c r="J54" s="3">
        <f t="shared" si="7"/>
        <v>1</v>
      </c>
      <c r="K54">
        <f t="shared" si="14"/>
        <v>9.7529184792422702E-4</v>
      </c>
      <c r="L54" s="3">
        <f t="shared" si="18"/>
        <v>16.234562290900193</v>
      </c>
      <c r="M54" s="3">
        <f t="shared" si="19"/>
        <v>95.997073355655601</v>
      </c>
      <c r="N54" s="3">
        <f t="shared" si="9"/>
        <v>0.05</v>
      </c>
      <c r="O54" s="3">
        <f t="shared" si="20"/>
        <v>0.8117281145450097</v>
      </c>
      <c r="P54" s="3">
        <f t="shared" si="21"/>
        <v>4.7998536677827808</v>
      </c>
      <c r="Q54" s="3">
        <f t="shared" si="22"/>
        <v>5.6115817823277903</v>
      </c>
    </row>
    <row r="55" spans="1:17" x14ac:dyDescent="0.3">
      <c r="A55" s="1">
        <v>12964</v>
      </c>
      <c r="B55" s="2">
        <v>7.0300000000000001E-2</v>
      </c>
      <c r="C55" s="2">
        <v>9.1999999999999998E-3</v>
      </c>
      <c r="D55">
        <f t="shared" si="13"/>
        <v>1.8038254474859759E-2</v>
      </c>
      <c r="E55" s="3">
        <f t="shared" si="2"/>
        <v>15.526798432256749</v>
      </c>
      <c r="F55" s="3">
        <f t="shared" si="3"/>
        <v>95.283806812562588</v>
      </c>
      <c r="G55" s="3">
        <f t="shared" si="4"/>
        <v>9.0244069851495769E-3</v>
      </c>
      <c r="H55" s="3">
        <f t="shared" si="5"/>
        <v>0.14012014822906729</v>
      </c>
      <c r="I55" s="3">
        <f t="shared" si="6"/>
        <v>0.85987985177093262</v>
      </c>
      <c r="J55" s="3">
        <f t="shared" si="7"/>
        <v>0.99999999999999989</v>
      </c>
      <c r="K55">
        <f t="shared" si="14"/>
        <v>0.10122314019611577</v>
      </c>
      <c r="L55" s="3">
        <f t="shared" si="18"/>
        <v>15.526798432256749</v>
      </c>
      <c r="M55" s="3">
        <f t="shared" si="19"/>
        <v>95.283806812562588</v>
      </c>
      <c r="N55" s="3">
        <f t="shared" si="9"/>
        <v>0.05</v>
      </c>
      <c r="O55" s="3">
        <f t="shared" si="20"/>
        <v>0.77633992161283749</v>
      </c>
      <c r="P55" s="3">
        <f t="shared" si="21"/>
        <v>4.7641903406281294</v>
      </c>
      <c r="Q55" s="3">
        <f t="shared" si="22"/>
        <v>5.5405302622409671</v>
      </c>
    </row>
    <row r="56" spans="1:17" x14ac:dyDescent="0.3">
      <c r="A56" s="1">
        <v>12996</v>
      </c>
      <c r="B56" s="2">
        <v>8.3900000000000002E-2</v>
      </c>
      <c r="C56" s="2">
        <v>4.5999999999999999E-3</v>
      </c>
      <c r="D56">
        <f t="shared" si="13"/>
        <v>1.5711527754565038E-2</v>
      </c>
      <c r="E56" s="3">
        <f t="shared" si="2"/>
        <v>18.572454793950993</v>
      </c>
      <c r="F56" s="3">
        <f t="shared" si="3"/>
        <v>95.292852140006858</v>
      </c>
      <c r="G56" s="3">
        <f t="shared" si="4"/>
        <v>8.7823062785928503E-3</v>
      </c>
      <c r="H56" s="3">
        <f t="shared" si="5"/>
        <v>0.16310898634579768</v>
      </c>
      <c r="I56" s="3">
        <f t="shared" si="6"/>
        <v>0.83689101365420238</v>
      </c>
      <c r="J56" s="3">
        <f t="shared" si="7"/>
        <v>1</v>
      </c>
      <c r="K56">
        <f t="shared" si="14"/>
        <v>8.7050194990206456E-2</v>
      </c>
      <c r="L56" s="3">
        <f t="shared" si="18"/>
        <v>18.572454793950993</v>
      </c>
      <c r="M56" s="3">
        <f t="shared" si="19"/>
        <v>95.292852140006858</v>
      </c>
      <c r="N56" s="3">
        <f t="shared" si="9"/>
        <v>0.05</v>
      </c>
      <c r="O56" s="3">
        <f t="shared" si="20"/>
        <v>0.92862273969754972</v>
      </c>
      <c r="P56" s="3">
        <f t="shared" si="21"/>
        <v>4.7646426070003427</v>
      </c>
      <c r="Q56" s="3">
        <f t="shared" si="22"/>
        <v>5.693265346697892</v>
      </c>
    </row>
    <row r="57" spans="1:17" x14ac:dyDescent="0.3">
      <c r="A57" s="1">
        <v>13027</v>
      </c>
      <c r="B57" s="2">
        <v>2.6599999999999999E-2</v>
      </c>
      <c r="C57" s="2">
        <v>-1.3299999999999999E-2</v>
      </c>
      <c r="D57">
        <f t="shared" si="13"/>
        <v>-6.7919514448026739E-3</v>
      </c>
      <c r="E57" s="3">
        <f t="shared" ref="E57:E88" si="23">1/_xlfn.STDEV.S(B46:B57)</f>
        <v>18.962086075612927</v>
      </c>
      <c r="F57" s="3">
        <f t="shared" ref="F57:F88" si="24">1/_xlfn.STDEV.S(C46:C57)</f>
        <v>93.347599319547086</v>
      </c>
      <c r="G57" s="3">
        <f t="shared" si="4"/>
        <v>8.903951573557653E-3</v>
      </c>
      <c r="H57" s="3">
        <f t="shared" si="5"/>
        <v>0.16883749615088939</v>
      </c>
      <c r="I57" s="3">
        <f t="shared" si="6"/>
        <v>0.83116250384911061</v>
      </c>
      <c r="J57" s="3">
        <f t="shared" si="7"/>
        <v>1</v>
      </c>
      <c r="K57">
        <f t="shared" si="14"/>
        <v>-3.8668381797149723E-2</v>
      </c>
      <c r="L57" s="3">
        <f t="shared" si="18"/>
        <v>18.962086075612927</v>
      </c>
      <c r="M57" s="3">
        <f t="shared" si="19"/>
        <v>93.347599319547086</v>
      </c>
      <c r="N57" s="3">
        <f t="shared" si="9"/>
        <v>0.05</v>
      </c>
      <c r="O57" s="3">
        <f t="shared" si="20"/>
        <v>0.94810430378064636</v>
      </c>
      <c r="P57" s="3">
        <f t="shared" si="21"/>
        <v>4.6673799659773545</v>
      </c>
      <c r="Q57" s="3">
        <f t="shared" si="22"/>
        <v>5.6154842697580012</v>
      </c>
    </row>
    <row r="58" spans="1:17" x14ac:dyDescent="0.3">
      <c r="A58" s="1">
        <v>13057</v>
      </c>
      <c r="B58" s="2">
        <v>2.64E-2</v>
      </c>
      <c r="C58" s="2">
        <v>8.9999999999999998E-4</v>
      </c>
      <c r="D58">
        <f t="shared" si="13"/>
        <v>5.2053561518476798E-3</v>
      </c>
      <c r="E58" s="3">
        <f t="shared" si="23"/>
        <v>19.12427529955621</v>
      </c>
      <c r="F58" s="3">
        <f t="shared" si="24"/>
        <v>110.93341963941796</v>
      </c>
      <c r="G58" s="3">
        <f t="shared" si="4"/>
        <v>7.6888953050353627E-3</v>
      </c>
      <c r="H58" s="3">
        <f t="shared" si="5"/>
        <v>0.14704455056296151</v>
      </c>
      <c r="I58" s="3">
        <f t="shared" si="6"/>
        <v>0.85295544943703849</v>
      </c>
      <c r="J58" s="3">
        <f t="shared" si="7"/>
        <v>1</v>
      </c>
      <c r="K58">
        <f t="shared" si="14"/>
        <v>2.9230595589188682E-2</v>
      </c>
      <c r="L58" s="3">
        <f t="shared" si="18"/>
        <v>19.12427529955621</v>
      </c>
      <c r="M58" s="3">
        <f t="shared" si="19"/>
        <v>110.93341963941796</v>
      </c>
      <c r="N58" s="3">
        <f t="shared" si="9"/>
        <v>0.05</v>
      </c>
      <c r="O58" s="3">
        <f t="shared" si="20"/>
        <v>0.95621376497781052</v>
      </c>
      <c r="P58" s="3">
        <f t="shared" si="21"/>
        <v>5.5466709819708981</v>
      </c>
      <c r="Q58" s="3">
        <f t="shared" si="22"/>
        <v>6.502884746948709</v>
      </c>
    </row>
    <row r="59" spans="1:17" x14ac:dyDescent="0.3">
      <c r="A59" s="1">
        <v>13088</v>
      </c>
      <c r="B59" s="2">
        <v>7.22E-2</v>
      </c>
      <c r="C59" s="2">
        <v>6.1000000000000004E-3</v>
      </c>
      <c r="D59">
        <f t="shared" si="13"/>
        <v>1.5819644792211755E-2</v>
      </c>
      <c r="E59" s="3">
        <f t="shared" si="23"/>
        <v>19.698336185572458</v>
      </c>
      <c r="F59" s="3">
        <f t="shared" si="24"/>
        <v>123.16255048400519</v>
      </c>
      <c r="G59" s="3">
        <f t="shared" si="4"/>
        <v>6.9998165579981016E-3</v>
      </c>
      <c r="H59" s="3">
        <f t="shared" si="5"/>
        <v>0.13788473979678326</v>
      </c>
      <c r="I59" s="3">
        <f t="shared" si="6"/>
        <v>0.8621152602032166</v>
      </c>
      <c r="J59" s="3">
        <f t="shared" si="7"/>
        <v>0.99999999999999989</v>
      </c>
      <c r="K59">
        <f t="shared" si="14"/>
        <v>0.1028733268214204</v>
      </c>
      <c r="L59" s="3">
        <f t="shared" si="18"/>
        <v>19.698336185572458</v>
      </c>
      <c r="M59" s="3">
        <f t="shared" si="19"/>
        <v>123.16255048400519</v>
      </c>
      <c r="N59" s="3">
        <f t="shared" si="9"/>
        <v>0.05</v>
      </c>
      <c r="O59" s="3">
        <f t="shared" si="20"/>
        <v>0.98491680927862291</v>
      </c>
      <c r="P59" s="3">
        <f t="shared" si="21"/>
        <v>6.1581275242002604</v>
      </c>
      <c r="Q59" s="3">
        <f t="shared" si="22"/>
        <v>7.1430443334788833</v>
      </c>
    </row>
    <row r="60" spans="1:17" x14ac:dyDescent="0.3">
      <c r="A60" s="1">
        <v>13118</v>
      </c>
      <c r="B60" s="2">
        <v>5.2200000000000003E-2</v>
      </c>
      <c r="C60" s="2">
        <v>1E-3</v>
      </c>
      <c r="D60">
        <f t="shared" si="13"/>
        <v>8.0596986775953033E-3</v>
      </c>
      <c r="E60" s="3">
        <f t="shared" si="23"/>
        <v>20.695696195153197</v>
      </c>
      <c r="F60" s="3">
        <f t="shared" si="24"/>
        <v>122.16032825403857</v>
      </c>
      <c r="G60" s="3">
        <f t="shared" si="4"/>
        <v>7.0000548024186432E-3</v>
      </c>
      <c r="H60" s="3">
        <f t="shared" si="5"/>
        <v>0.14487100754027937</v>
      </c>
      <c r="I60" s="3">
        <f t="shared" si="6"/>
        <v>0.85512899245972063</v>
      </c>
      <c r="J60" s="3">
        <f t="shared" si="7"/>
        <v>1</v>
      </c>
      <c r="K60">
        <f t="shared" si="14"/>
        <v>5.7570784968544376E-2</v>
      </c>
      <c r="L60" s="3">
        <f t="shared" si="18"/>
        <v>20.695696195153197</v>
      </c>
      <c r="M60" s="3">
        <f t="shared" si="19"/>
        <v>122.16032825403857</v>
      </c>
      <c r="N60" s="3">
        <f t="shared" si="9"/>
        <v>0.05</v>
      </c>
      <c r="O60" s="3">
        <f t="shared" si="20"/>
        <v>1.03478480975766</v>
      </c>
      <c r="P60" s="3">
        <f t="shared" si="21"/>
        <v>6.1080164127019287</v>
      </c>
      <c r="Q60" s="3">
        <f t="shared" si="22"/>
        <v>7.1428012224595889</v>
      </c>
    </row>
    <row r="61" spans="1:17" x14ac:dyDescent="0.3">
      <c r="A61" s="1">
        <v>13149</v>
      </c>
      <c r="B61" s="2">
        <v>0.04</v>
      </c>
      <c r="C61" s="2">
        <v>7.0000000000000001E-3</v>
      </c>
      <c r="D61">
        <f t="shared" si="13"/>
        <v>1.1780743248829221E-2</v>
      </c>
      <c r="E61" s="3">
        <f t="shared" si="23"/>
        <v>21.06615766071052</v>
      </c>
      <c r="F61" s="3">
        <f t="shared" si="24"/>
        <v>125.66398915099602</v>
      </c>
      <c r="G61" s="3">
        <f t="shared" si="4"/>
        <v>6.8152320550954239E-3</v>
      </c>
      <c r="H61" s="3">
        <f t="shared" si="5"/>
        <v>0.14357075296696836</v>
      </c>
      <c r="I61" s="3">
        <f t="shared" si="6"/>
        <v>0.85642924703303169</v>
      </c>
      <c r="J61" s="3">
        <f t="shared" si="7"/>
        <v>1</v>
      </c>
      <c r="K61">
        <f t="shared" si="14"/>
        <v>8.4147507279219907E-2</v>
      </c>
      <c r="L61" s="3">
        <f t="shared" si="18"/>
        <v>21.06615766071052</v>
      </c>
      <c r="M61" s="3">
        <f t="shared" si="19"/>
        <v>125.66398915099602</v>
      </c>
      <c r="N61" s="3">
        <f t="shared" si="9"/>
        <v>0.05</v>
      </c>
      <c r="O61" s="3">
        <f t="shared" si="20"/>
        <v>1.053307883035526</v>
      </c>
      <c r="P61" s="3">
        <f t="shared" si="21"/>
        <v>6.2831994575498014</v>
      </c>
      <c r="Q61" s="3">
        <f t="shared" si="22"/>
        <v>7.3365073405853272</v>
      </c>
    </row>
    <row r="62" spans="1:17" x14ac:dyDescent="0.3">
      <c r="A62" s="1">
        <v>13180</v>
      </c>
      <c r="B62" s="2">
        <v>7.17E-2</v>
      </c>
      <c r="C62" s="2">
        <v>5.4999999999999997E-3</v>
      </c>
      <c r="D62">
        <f t="shared" si="13"/>
        <v>1.5004383846413304E-2</v>
      </c>
      <c r="E62" s="3">
        <f t="shared" si="23"/>
        <v>23.722365309362878</v>
      </c>
      <c r="F62" s="3">
        <f t="shared" si="24"/>
        <v>150.40041868617982</v>
      </c>
      <c r="G62" s="3">
        <f t="shared" si="4"/>
        <v>5.7430738071911286E-3</v>
      </c>
      <c r="H62" s="3">
        <f t="shared" si="5"/>
        <v>0.13623929485282144</v>
      </c>
      <c r="I62" s="3">
        <f t="shared" si="6"/>
        <v>0.86376070514717851</v>
      </c>
      <c r="J62" s="3">
        <f t="shared" si="7"/>
        <v>1</v>
      </c>
      <c r="K62">
        <f t="shared" si="14"/>
        <v>0.11007977223017112</v>
      </c>
      <c r="L62" s="3">
        <f t="shared" si="18"/>
        <v>23.722365309362878</v>
      </c>
      <c r="M62" s="3">
        <f t="shared" si="19"/>
        <v>150.40041868617982</v>
      </c>
      <c r="N62" s="3">
        <f t="shared" si="9"/>
        <v>0.05</v>
      </c>
      <c r="O62" s="3">
        <f t="shared" si="20"/>
        <v>1.1861182654681439</v>
      </c>
      <c r="P62" s="3">
        <f t="shared" si="21"/>
        <v>7.5200209343089917</v>
      </c>
      <c r="Q62" s="3">
        <f t="shared" si="22"/>
        <v>8.7061391997771356</v>
      </c>
    </row>
    <row r="63" spans="1:17" x14ac:dyDescent="0.3">
      <c r="A63" s="1">
        <v>13209</v>
      </c>
      <c r="B63" s="2">
        <v>2.3300000000000001E-2</v>
      </c>
      <c r="C63" s="2">
        <v>8.0999999999999996E-3</v>
      </c>
      <c r="D63">
        <f t="shared" si="13"/>
        <v>1.0170837281762884E-2</v>
      </c>
      <c r="E63" s="3">
        <f t="shared" si="23"/>
        <v>28.623596902280813</v>
      </c>
      <c r="F63" s="3">
        <f t="shared" si="24"/>
        <v>152.36173170508189</v>
      </c>
      <c r="G63" s="3">
        <f t="shared" si="4"/>
        <v>5.5253097457940506E-3</v>
      </c>
      <c r="H63" s="3">
        <f t="shared" si="5"/>
        <v>0.15815423892385258</v>
      </c>
      <c r="I63" s="3">
        <f t="shared" si="6"/>
        <v>0.84184576107614739</v>
      </c>
      <c r="J63" s="3">
        <f t="shared" si="7"/>
        <v>1</v>
      </c>
      <c r="K63">
        <f t="shared" si="14"/>
        <v>8.8548725153310581E-2</v>
      </c>
      <c r="L63" s="3">
        <f t="shared" si="18"/>
        <v>28.623596902280813</v>
      </c>
      <c r="M63" s="3">
        <f t="shared" si="19"/>
        <v>152.36173170508189</v>
      </c>
      <c r="N63" s="3">
        <f t="shared" si="9"/>
        <v>0.05</v>
      </c>
      <c r="O63" s="3">
        <f t="shared" si="20"/>
        <v>1.4311798451140407</v>
      </c>
      <c r="P63" s="3">
        <f t="shared" si="21"/>
        <v>7.6180865852540949</v>
      </c>
      <c r="Q63" s="3">
        <f t="shared" si="22"/>
        <v>9.0492664303681352</v>
      </c>
    </row>
    <row r="64" spans="1:17" x14ac:dyDescent="0.3">
      <c r="A64" s="1">
        <v>13240</v>
      </c>
      <c r="B64" s="2">
        <v>2.5100000000000001E-2</v>
      </c>
      <c r="C64" s="2">
        <v>1.06E-2</v>
      </c>
      <c r="D64">
        <f t="shared" si="13"/>
        <v>1.2893236464395863E-2</v>
      </c>
      <c r="E64" s="3">
        <f t="shared" si="23"/>
        <v>38.806950702738739</v>
      </c>
      <c r="F64" s="3">
        <f t="shared" si="24"/>
        <v>144.40196542476869</v>
      </c>
      <c r="G64" s="3">
        <f t="shared" si="4"/>
        <v>5.4582496372831153E-3</v>
      </c>
      <c r="H64" s="3">
        <f t="shared" si="5"/>
        <v>0.21181802459728746</v>
      </c>
      <c r="I64" s="3">
        <f t="shared" si="6"/>
        <v>0.78818197540271262</v>
      </c>
      <c r="J64" s="3">
        <f t="shared" si="7"/>
        <v>1</v>
      </c>
      <c r="K64">
        <f t="shared" si="14"/>
        <v>0.11667433191605583</v>
      </c>
      <c r="L64" s="3">
        <f t="shared" si="18"/>
        <v>38.806950702738739</v>
      </c>
      <c r="M64" s="3">
        <f t="shared" si="19"/>
        <v>144.40196542476869</v>
      </c>
      <c r="N64" s="3">
        <f t="shared" si="9"/>
        <v>0.05</v>
      </c>
      <c r="O64" s="3">
        <f t="shared" si="20"/>
        <v>1.940347535136937</v>
      </c>
      <c r="P64" s="3">
        <f t="shared" si="21"/>
        <v>7.2200982712384345</v>
      </c>
      <c r="Q64" s="3">
        <f t="shared" si="22"/>
        <v>9.1604458063753711</v>
      </c>
    </row>
    <row r="65" spans="1:17" x14ac:dyDescent="0.3">
      <c r="A65" s="1">
        <v>13270</v>
      </c>
      <c r="B65" s="2">
        <v>-7.7799999999999994E-2</v>
      </c>
      <c r="C65" s="2">
        <v>3.5000000000000001E-3</v>
      </c>
      <c r="D65">
        <f t="shared" si="13"/>
        <v>-1.3720805399759468E-2</v>
      </c>
      <c r="E65" s="3">
        <f t="shared" si="23"/>
        <v>23.620253350385266</v>
      </c>
      <c r="F65" s="3">
        <f t="shared" si="24"/>
        <v>147.37170921155959</v>
      </c>
      <c r="G65" s="3">
        <f t="shared" si="4"/>
        <v>5.8482280980764363E-3</v>
      </c>
      <c r="H65" s="3">
        <f t="shared" si="5"/>
        <v>0.1381366293274072</v>
      </c>
      <c r="I65" s="3">
        <f t="shared" si="6"/>
        <v>0.86186337067259278</v>
      </c>
      <c r="J65" s="3">
        <f t="shared" si="7"/>
        <v>1</v>
      </c>
      <c r="K65">
        <f t="shared" si="14"/>
        <v>-0.12568869428431917</v>
      </c>
      <c r="L65" s="3">
        <f t="shared" si="18"/>
        <v>23.620253350385266</v>
      </c>
      <c r="M65" s="3">
        <f t="shared" si="19"/>
        <v>147.37170921155959</v>
      </c>
      <c r="N65" s="3">
        <f t="shared" si="9"/>
        <v>0.05</v>
      </c>
      <c r="O65" s="3">
        <f t="shared" si="20"/>
        <v>1.1810126675192634</v>
      </c>
      <c r="P65" s="3">
        <f t="shared" si="21"/>
        <v>7.3685854605779797</v>
      </c>
      <c r="Q65" s="3">
        <f t="shared" si="22"/>
        <v>8.5495981280972426</v>
      </c>
    </row>
    <row r="66" spans="1:17" x14ac:dyDescent="0.3">
      <c r="A66" s="1">
        <v>13299</v>
      </c>
      <c r="B66" s="2">
        <v>5.2999999999999999E-2</v>
      </c>
      <c r="C66" s="2">
        <v>4.0000000000000001E-3</v>
      </c>
      <c r="D66">
        <f t="shared" si="13"/>
        <v>1.0768694837042953E-2</v>
      </c>
      <c r="E66" s="3">
        <f t="shared" si="23"/>
        <v>23.491560670038034</v>
      </c>
      <c r="F66" s="3">
        <f t="shared" si="24"/>
        <v>161.54138999149416</v>
      </c>
      <c r="G66" s="3">
        <f t="shared" si="4"/>
        <v>5.4044428109954849E-3</v>
      </c>
      <c r="H66" s="3">
        <f t="shared" si="5"/>
        <v>0.12695879618225134</v>
      </c>
      <c r="I66" s="3">
        <f t="shared" si="6"/>
        <v>0.87304120381774852</v>
      </c>
      <c r="J66" s="3">
        <f t="shared" si="7"/>
        <v>0.99999999999999989</v>
      </c>
      <c r="K66">
        <f t="shared" si="14"/>
        <v>9.206801322083287E-2</v>
      </c>
      <c r="L66" s="3">
        <f t="shared" si="18"/>
        <v>23.491560670038034</v>
      </c>
      <c r="M66" s="3">
        <f t="shared" si="19"/>
        <v>161.54138999149416</v>
      </c>
      <c r="N66" s="3">
        <f t="shared" si="9"/>
        <v>0.05</v>
      </c>
      <c r="O66" s="3">
        <f t="shared" si="20"/>
        <v>1.1745780335019018</v>
      </c>
      <c r="P66" s="3">
        <f t="shared" si="21"/>
        <v>8.0770694995747085</v>
      </c>
      <c r="Q66" s="3">
        <f t="shared" si="22"/>
        <v>9.2516475330766106</v>
      </c>
    </row>
    <row r="67" spans="1:17" x14ac:dyDescent="0.3">
      <c r="A67" s="1">
        <v>13331</v>
      </c>
      <c r="B67" s="2">
        <v>3.27E-2</v>
      </c>
      <c r="C67" s="2">
        <v>2.0999999999999999E-3</v>
      </c>
      <c r="D67">
        <f t="shared" si="13"/>
        <v>5.9849391631768903E-3</v>
      </c>
      <c r="E67" s="3">
        <f t="shared" si="23"/>
        <v>24.145266263528413</v>
      </c>
      <c r="F67" s="3">
        <f t="shared" si="24"/>
        <v>167.31241062188957</v>
      </c>
      <c r="G67" s="3">
        <f t="shared" si="4"/>
        <v>5.2230864610274767E-3</v>
      </c>
      <c r="H67" s="3">
        <f t="shared" si="5"/>
        <v>0.12611281331893875</v>
      </c>
      <c r="I67" s="3">
        <f t="shared" si="6"/>
        <v>0.87388718668106113</v>
      </c>
      <c r="J67" s="3">
        <f t="shared" si="7"/>
        <v>0.99999999999999989</v>
      </c>
      <c r="K67">
        <f t="shared" si="14"/>
        <v>5.5370547644619073E-2</v>
      </c>
      <c r="L67" s="3">
        <f t="shared" si="18"/>
        <v>24.145266263528413</v>
      </c>
      <c r="M67" s="3">
        <f t="shared" si="19"/>
        <v>167.31241062188957</v>
      </c>
      <c r="N67" s="3">
        <f t="shared" si="9"/>
        <v>0.05</v>
      </c>
      <c r="O67" s="3">
        <f t="shared" si="20"/>
        <v>1.2072633131764208</v>
      </c>
      <c r="P67" s="3">
        <f t="shared" si="21"/>
        <v>8.3656205310944785</v>
      </c>
      <c r="Q67" s="3">
        <f t="shared" si="22"/>
        <v>9.5728838442708994</v>
      </c>
    </row>
    <row r="68" spans="1:17" x14ac:dyDescent="0.3">
      <c r="A68" s="1">
        <v>13362</v>
      </c>
      <c r="B68" s="2">
        <v>7.3499999999999996E-2</v>
      </c>
      <c r="C68" s="2">
        <v>6.0000000000000001E-3</v>
      </c>
      <c r="D68">
        <f t="shared" si="13"/>
        <v>1.4512614899028366E-2</v>
      </c>
      <c r="E68" s="3">
        <f t="shared" si="23"/>
        <v>24.743856687090712</v>
      </c>
      <c r="F68" s="3">
        <f t="shared" si="24"/>
        <v>166.19119089093141</v>
      </c>
      <c r="G68" s="3">
        <f t="shared" si="4"/>
        <v>5.2373831451314259E-3</v>
      </c>
      <c r="H68" s="3">
        <f t="shared" si="5"/>
        <v>0.12959305795851642</v>
      </c>
      <c r="I68" s="3">
        <f t="shared" si="6"/>
        <v>0.8704069420414835</v>
      </c>
      <c r="J68" s="3">
        <f t="shared" si="7"/>
        <v>0.99999999999999989</v>
      </c>
      <c r="K68">
        <f t="shared" si="14"/>
        <v>0.13892757670503381</v>
      </c>
      <c r="L68" s="3">
        <f t="shared" si="18"/>
        <v>24.743856687090712</v>
      </c>
      <c r="M68" s="3">
        <f t="shared" si="19"/>
        <v>166.19119089093141</v>
      </c>
      <c r="N68" s="3">
        <f t="shared" si="9"/>
        <v>0.05</v>
      </c>
      <c r="O68" s="3">
        <f t="shared" si="20"/>
        <v>1.2371928343545358</v>
      </c>
      <c r="P68" s="3">
        <f t="shared" si="21"/>
        <v>8.3095595445465715</v>
      </c>
      <c r="Q68" s="3">
        <f t="shared" si="22"/>
        <v>9.5467523789011075</v>
      </c>
    </row>
    <row r="69" spans="1:17" x14ac:dyDescent="0.3">
      <c r="A69" s="1">
        <v>13393</v>
      </c>
      <c r="B69" s="2">
        <v>1.41E-2</v>
      </c>
      <c r="C69" s="2">
        <v>1.11E-2</v>
      </c>
      <c r="D69">
        <f t="shared" si="13"/>
        <v>1.1488779173875549E-2</v>
      </c>
      <c r="E69" s="3">
        <f t="shared" si="23"/>
        <v>24.505677841736944</v>
      </c>
      <c r="F69" s="3">
        <f t="shared" si="24"/>
        <v>295.22347845726154</v>
      </c>
      <c r="G69" s="3">
        <f t="shared" si="4"/>
        <v>3.1276471985709001E-3</v>
      </c>
      <c r="H69" s="3">
        <f t="shared" si="5"/>
        <v>7.6645114650789534E-2</v>
      </c>
      <c r="I69" s="3">
        <f t="shared" si="6"/>
        <v>0.92335488534921051</v>
      </c>
      <c r="J69" s="3">
        <f t="shared" si="7"/>
        <v>1</v>
      </c>
      <c r="K69">
        <f t="shared" si="14"/>
        <v>0.1096805299088659</v>
      </c>
      <c r="L69" s="3">
        <f t="shared" si="18"/>
        <v>24.505677841736944</v>
      </c>
      <c r="M69" s="3">
        <f t="shared" si="19"/>
        <v>295.22347845726154</v>
      </c>
      <c r="N69" s="3">
        <f t="shared" si="9"/>
        <v>0.05</v>
      </c>
      <c r="O69" s="3">
        <f t="shared" si="20"/>
        <v>1.2252838920868472</v>
      </c>
      <c r="P69" s="3">
        <f t="shared" si="21"/>
        <v>14.761173922863078</v>
      </c>
      <c r="Q69" s="3">
        <f t="shared" si="22"/>
        <v>15.986457814949926</v>
      </c>
    </row>
    <row r="70" spans="1:17" x14ac:dyDescent="0.3">
      <c r="A70" s="1">
        <v>13423</v>
      </c>
      <c r="B70" s="2">
        <v>4.8999999999999998E-3</v>
      </c>
      <c r="C70" s="2">
        <v>-3.0999999999999999E-3</v>
      </c>
      <c r="D70">
        <f t="shared" si="13"/>
        <v>-2.4868390827936836E-3</v>
      </c>
      <c r="E70" s="3">
        <f t="shared" si="23"/>
        <v>24.022161450596943</v>
      </c>
      <c r="F70" s="3">
        <f t="shared" si="24"/>
        <v>248.86490367626874</v>
      </c>
      <c r="G70" s="3">
        <f t="shared" si="4"/>
        <v>3.6645196046030913E-3</v>
      </c>
      <c r="H70" s="3">
        <f t="shared" si="5"/>
        <v>8.8029681580653135E-2</v>
      </c>
      <c r="I70" s="3">
        <f t="shared" si="6"/>
        <v>0.91197031841934673</v>
      </c>
      <c r="J70" s="3">
        <f t="shared" si="7"/>
        <v>0.99999999999999989</v>
      </c>
      <c r="K70">
        <f t="shared" si="14"/>
        <v>-3.9755748089649989E-2</v>
      </c>
      <c r="L70" s="3">
        <f t="shared" si="18"/>
        <v>24.022161450596943</v>
      </c>
      <c r="M70" s="3">
        <f t="shared" si="19"/>
        <v>248.86490367626874</v>
      </c>
      <c r="N70" s="3">
        <f t="shared" si="9"/>
        <v>0.05</v>
      </c>
      <c r="O70" s="3">
        <f t="shared" si="20"/>
        <v>1.2011080725298473</v>
      </c>
      <c r="P70" s="3">
        <f t="shared" si="21"/>
        <v>12.443245183813438</v>
      </c>
      <c r="Q70" s="3">
        <f t="shared" si="22"/>
        <v>13.644353256343285</v>
      </c>
    </row>
    <row r="71" spans="1:17" x14ac:dyDescent="0.3">
      <c r="A71" s="1">
        <v>13454</v>
      </c>
      <c r="B71" s="2">
        <v>7.6499999999999999E-2</v>
      </c>
      <c r="C71" s="2">
        <v>5.9999999999999995E-4</v>
      </c>
      <c r="D71">
        <f t="shared" si="13"/>
        <v>7.2814528319715723E-3</v>
      </c>
      <c r="E71" s="3">
        <f t="shared" si="23"/>
        <v>23.797246531151124</v>
      </c>
      <c r="F71" s="3">
        <f t="shared" si="24"/>
        <v>237.52061525485149</v>
      </c>
      <c r="G71" s="3">
        <f t="shared" si="4"/>
        <v>3.8267571652599703E-3</v>
      </c>
      <c r="H71" s="3">
        <f t="shared" si="5"/>
        <v>9.1066283676540544E-2</v>
      </c>
      <c r="I71" s="3">
        <f t="shared" si="6"/>
        <v>0.90893371632345954</v>
      </c>
      <c r="J71" s="3">
        <f t="shared" si="7"/>
        <v>1</v>
      </c>
      <c r="K71">
        <f t="shared" si="14"/>
        <v>9.9350714658821379E-2</v>
      </c>
      <c r="L71" s="3">
        <f t="shared" si="18"/>
        <v>23.797246531151124</v>
      </c>
      <c r="M71" s="3">
        <f t="shared" si="19"/>
        <v>237.52061525485149</v>
      </c>
      <c r="N71" s="3">
        <f t="shared" si="9"/>
        <v>0.05</v>
      </c>
      <c r="O71" s="3">
        <f t="shared" si="20"/>
        <v>1.1898623265575563</v>
      </c>
      <c r="P71" s="3">
        <f t="shared" si="21"/>
        <v>11.876030762742575</v>
      </c>
      <c r="Q71" s="3">
        <f t="shared" si="22"/>
        <v>13.065893089300131</v>
      </c>
    </row>
    <row r="72" spans="1:17" x14ac:dyDescent="0.3">
      <c r="A72" s="1">
        <v>13484</v>
      </c>
      <c r="B72" s="2">
        <v>1.0500000000000001E-2</v>
      </c>
      <c r="C72" s="2">
        <v>2.0500000000000001E-2</v>
      </c>
      <c r="D72">
        <f t="shared" si="13"/>
        <v>1.9589337163234598E-2</v>
      </c>
      <c r="E72" s="3">
        <f t="shared" si="23"/>
        <v>23.830737519380676</v>
      </c>
      <c r="F72" s="3">
        <f t="shared" si="24"/>
        <v>165.98848434476042</v>
      </c>
      <c r="G72" s="3">
        <f t="shared" si="4"/>
        <v>5.2681703685189896E-3</v>
      </c>
      <c r="H72" s="3">
        <f t="shared" si="5"/>
        <v>0.125544385259555</v>
      </c>
      <c r="I72" s="3">
        <f t="shared" si="6"/>
        <v>0.87445561474044509</v>
      </c>
      <c r="J72" s="3">
        <f t="shared" si="7"/>
        <v>1</v>
      </c>
      <c r="K72">
        <f t="shared" si="14"/>
        <v>0.25595218506507716</v>
      </c>
      <c r="L72" s="3">
        <f t="shared" si="18"/>
        <v>23.830737519380676</v>
      </c>
      <c r="M72" s="3">
        <f t="shared" si="19"/>
        <v>165.98848434476042</v>
      </c>
      <c r="N72" s="3">
        <f t="shared" si="9"/>
        <v>0.05</v>
      </c>
      <c r="O72" s="3">
        <f t="shared" si="20"/>
        <v>1.1915368759690339</v>
      </c>
      <c r="P72" s="3">
        <f t="shared" si="21"/>
        <v>8.2994242172380215</v>
      </c>
      <c r="Q72" s="3">
        <f t="shared" si="22"/>
        <v>9.4909610932070549</v>
      </c>
    </row>
    <row r="73" spans="1:17" x14ac:dyDescent="0.3">
      <c r="A73" s="1">
        <v>13515</v>
      </c>
      <c r="B73" s="2">
        <v>-3.8999999999999998E-3</v>
      </c>
      <c r="C73" s="2">
        <v>3.8E-3</v>
      </c>
      <c r="D73">
        <f t="shared" si="13"/>
        <v>2.8333082335014266E-3</v>
      </c>
      <c r="E73" s="3">
        <f t="shared" si="23"/>
        <v>23.354995347169986</v>
      </c>
      <c r="F73" s="3">
        <f t="shared" si="24"/>
        <v>164.94514939418661</v>
      </c>
      <c r="G73" s="3">
        <f t="shared" si="4"/>
        <v>5.3106703734804341E-3</v>
      </c>
      <c r="H73" s="3">
        <f t="shared" si="5"/>
        <v>0.12403068186298903</v>
      </c>
      <c r="I73" s="3">
        <f t="shared" si="6"/>
        <v>0.87596931813701107</v>
      </c>
      <c r="J73" s="3">
        <f t="shared" si="7"/>
        <v>1</v>
      </c>
      <c r="K73">
        <f t="shared" si="14"/>
        <v>2.6890818209225245E-2</v>
      </c>
      <c r="L73" s="3">
        <f t="shared" si="18"/>
        <v>23.354995347169986</v>
      </c>
      <c r="M73" s="3">
        <f t="shared" si="19"/>
        <v>164.94514939418661</v>
      </c>
      <c r="N73" s="3">
        <f t="shared" si="9"/>
        <v>0.05</v>
      </c>
      <c r="O73" s="3">
        <f t="shared" si="20"/>
        <v>1.1677497673584993</v>
      </c>
      <c r="P73" s="3">
        <f t="shared" si="21"/>
        <v>8.2472574697093304</v>
      </c>
      <c r="Q73" s="3">
        <f t="shared" si="22"/>
        <v>9.4150072370678295</v>
      </c>
    </row>
    <row r="74" spans="1:17" x14ac:dyDescent="0.3">
      <c r="A74" s="1">
        <v>13545</v>
      </c>
      <c r="B74" s="2">
        <v>3.6700000000000003E-2</v>
      </c>
      <c r="C74" s="2">
        <v>-1.2999999999999999E-3</v>
      </c>
      <c r="D74">
        <f t="shared" si="13"/>
        <v>3.4131659107935835E-3</v>
      </c>
      <c r="E74" s="3">
        <f t="shared" si="23"/>
        <v>24.692188285012509</v>
      </c>
      <c r="F74" s="3">
        <f t="shared" si="24"/>
        <v>155.60736635642019</v>
      </c>
      <c r="G74" s="3">
        <f t="shared" si="4"/>
        <v>5.5463254026818362E-3</v>
      </c>
      <c r="H74" s="3">
        <f t="shared" si="5"/>
        <v>0.13695091113296773</v>
      </c>
      <c r="I74" s="3">
        <f t="shared" si="6"/>
        <v>0.86304908886703224</v>
      </c>
      <c r="J74" s="3">
        <f t="shared" si="7"/>
        <v>1</v>
      </c>
      <c r="K74">
        <f t="shared" si="14"/>
        <v>3.2134981751434796E-2</v>
      </c>
      <c r="L74" s="3">
        <f t="shared" si="18"/>
        <v>24.692188285012509</v>
      </c>
      <c r="M74" s="3">
        <f t="shared" si="19"/>
        <v>155.60736635642019</v>
      </c>
      <c r="N74" s="3">
        <f t="shared" si="9"/>
        <v>0.05</v>
      </c>
      <c r="O74" s="3">
        <f t="shared" si="20"/>
        <v>1.2346094142506256</v>
      </c>
      <c r="P74" s="3">
        <f t="shared" si="21"/>
        <v>7.7803683178210097</v>
      </c>
      <c r="Q74" s="3">
        <f t="shared" si="22"/>
        <v>9.0149777320716353</v>
      </c>
    </row>
    <row r="75" spans="1:17" x14ac:dyDescent="0.3">
      <c r="A75" s="1">
        <v>13573</v>
      </c>
      <c r="B75" s="2">
        <v>1.8700000000000001E-2</v>
      </c>
      <c r="C75" s="2">
        <v>8.6E-3</v>
      </c>
      <c r="D75">
        <f t="shared" si="13"/>
        <v>9.9832042024429746E-3</v>
      </c>
      <c r="E75" s="3">
        <f t="shared" si="23"/>
        <v>24.684689329080705</v>
      </c>
      <c r="F75" s="3">
        <f t="shared" si="24"/>
        <v>155.12366758082177</v>
      </c>
      <c r="G75" s="3">
        <f t="shared" si="4"/>
        <v>5.5614767699650094E-3</v>
      </c>
      <c r="H75" s="3">
        <f t="shared" si="5"/>
        <v>0.13728332627748549</v>
      </c>
      <c r="I75" s="3">
        <f t="shared" si="6"/>
        <v>0.86271667372251448</v>
      </c>
      <c r="J75" s="3">
        <f t="shared" si="7"/>
        <v>1</v>
      </c>
      <c r="K75">
        <f t="shared" si="14"/>
        <v>8.9998363579747387E-2</v>
      </c>
      <c r="L75" s="3">
        <f t="shared" si="18"/>
        <v>24.684689329080705</v>
      </c>
      <c r="M75" s="3">
        <f t="shared" si="19"/>
        <v>155.12366758082177</v>
      </c>
      <c r="N75" s="3">
        <f t="shared" si="9"/>
        <v>0.05</v>
      </c>
      <c r="O75" s="3">
        <f t="shared" si="20"/>
        <v>1.2342344664540352</v>
      </c>
      <c r="P75" s="3">
        <f t="shared" si="21"/>
        <v>7.7561833790410892</v>
      </c>
      <c r="Q75" s="3">
        <f t="shared" si="22"/>
        <v>8.9904178454951236</v>
      </c>
    </row>
    <row r="76" spans="1:17" x14ac:dyDescent="0.3">
      <c r="A76" s="1">
        <v>13605</v>
      </c>
      <c r="B76" s="2">
        <v>-3.0999999999999999E-3</v>
      </c>
      <c r="C76" s="2">
        <v>-4.1099999999999998E-2</v>
      </c>
      <c r="D76">
        <f t="shared" si="13"/>
        <v>-3.5883233601455553E-2</v>
      </c>
      <c r="E76" s="3">
        <f t="shared" si="23"/>
        <v>24.314339798973855</v>
      </c>
      <c r="F76" s="3">
        <f t="shared" si="24"/>
        <v>67.935921314639728</v>
      </c>
      <c r="G76" s="3">
        <f t="shared" si="4"/>
        <v>1.0840077718245369E-2</v>
      </c>
      <c r="H76" s="3">
        <f t="shared" si="5"/>
        <v>0.26356933308870306</v>
      </c>
      <c r="I76" s="3">
        <f t="shared" si="6"/>
        <v>0.73643066691129677</v>
      </c>
      <c r="J76" s="3">
        <f t="shared" si="7"/>
        <v>0.99999999999999978</v>
      </c>
      <c r="K76">
        <f t="shared" si="14"/>
        <v>-0.3226052637245963</v>
      </c>
      <c r="L76" s="3">
        <f t="shared" si="18"/>
        <v>24.314339798973855</v>
      </c>
      <c r="M76" s="3">
        <f t="shared" si="19"/>
        <v>67.935921314639728</v>
      </c>
      <c r="N76" s="3">
        <f t="shared" si="9"/>
        <v>0.05</v>
      </c>
      <c r="O76" s="3">
        <f t="shared" si="20"/>
        <v>1.2157169899486928</v>
      </c>
      <c r="P76" s="3">
        <f t="shared" si="21"/>
        <v>3.3967960657319867</v>
      </c>
      <c r="Q76" s="3">
        <f t="shared" si="22"/>
        <v>4.6125130556806795</v>
      </c>
    </row>
    <row r="77" spans="1:17" x14ac:dyDescent="0.3">
      <c r="A77" s="1">
        <v>13635</v>
      </c>
      <c r="B77" s="2">
        <v>-8.0600000000000005E-2</v>
      </c>
      <c r="C77" s="2">
        <v>3.8999999999999998E-3</v>
      </c>
      <c r="D77">
        <f t="shared" si="13"/>
        <v>-1.8371608645995411E-2</v>
      </c>
      <c r="E77" s="3">
        <f t="shared" si="23"/>
        <v>23.960939434428958</v>
      </c>
      <c r="F77" s="3">
        <f t="shared" si="24"/>
        <v>67.907909721159072</v>
      </c>
      <c r="G77" s="3">
        <f t="shared" si="4"/>
        <v>1.0885082475632316E-2</v>
      </c>
      <c r="H77" s="3">
        <f t="shared" si="5"/>
        <v>0.26081680193738993</v>
      </c>
      <c r="I77" s="3">
        <f t="shared" si="6"/>
        <v>0.73918319806261001</v>
      </c>
      <c r="J77" s="3">
        <f t="shared" si="7"/>
        <v>1</v>
      </c>
      <c r="K77">
        <f t="shared" si="14"/>
        <v>-8.4739284733509904E-2</v>
      </c>
      <c r="L77" s="3">
        <f t="shared" si="18"/>
        <v>23.960939434428958</v>
      </c>
      <c r="M77" s="3">
        <f t="shared" si="19"/>
        <v>67.907909721159072</v>
      </c>
      <c r="N77" s="3">
        <f t="shared" si="9"/>
        <v>0.05</v>
      </c>
      <c r="O77" s="3">
        <f t="shared" si="20"/>
        <v>1.1980469717214479</v>
      </c>
      <c r="P77" s="3">
        <f t="shared" si="21"/>
        <v>3.3953954860579536</v>
      </c>
      <c r="Q77" s="3">
        <f t="shared" si="22"/>
        <v>4.5934424577794015</v>
      </c>
    </row>
    <row r="78" spans="1:17" x14ac:dyDescent="0.3">
      <c r="A78" s="1">
        <v>13663</v>
      </c>
      <c r="B78" s="2">
        <v>-5.4999999999999997E-3</v>
      </c>
      <c r="C78" s="2">
        <v>5.3E-3</v>
      </c>
      <c r="D78">
        <f t="shared" si="13"/>
        <v>2.4831785390761882E-3</v>
      </c>
      <c r="E78" s="3">
        <f t="shared" si="23"/>
        <v>24.472204973109669</v>
      </c>
      <c r="F78" s="3">
        <f t="shared" si="24"/>
        <v>67.784726918020127</v>
      </c>
      <c r="G78" s="3">
        <f t="shared" si="4"/>
        <v>1.0839293909969563E-2</v>
      </c>
      <c r="H78" s="3">
        <f t="shared" si="5"/>
        <v>0.26526142232855449</v>
      </c>
      <c r="I78" s="3">
        <f t="shared" si="6"/>
        <v>0.73473857767144546</v>
      </c>
      <c r="J78" s="3">
        <f t="shared" si="7"/>
        <v>1</v>
      </c>
      <c r="K78">
        <f t="shared" si="14"/>
        <v>1.1406337731639191E-2</v>
      </c>
      <c r="L78" s="3">
        <f t="shared" si="18"/>
        <v>24.472204973109669</v>
      </c>
      <c r="M78" s="3">
        <f t="shared" si="19"/>
        <v>67.784726918020127</v>
      </c>
      <c r="N78" s="3">
        <f t="shared" si="9"/>
        <v>0.05</v>
      </c>
      <c r="O78" s="3">
        <f t="shared" si="20"/>
        <v>1.2236102486554836</v>
      </c>
      <c r="P78" s="3">
        <f t="shared" si="21"/>
        <v>3.3892363459010064</v>
      </c>
      <c r="Q78" s="3">
        <f t="shared" si="22"/>
        <v>4.6128465945564905</v>
      </c>
    </row>
    <row r="79" spans="1:17" x14ac:dyDescent="0.3">
      <c r="A79" s="1">
        <v>13696</v>
      </c>
      <c r="B79" s="2">
        <v>-5.4199999999999998E-2</v>
      </c>
      <c r="C79" s="2">
        <v>-1.8E-3</v>
      </c>
      <c r="D79">
        <f t="shared" si="13"/>
        <v>-1.5699698530016255E-2</v>
      </c>
      <c r="E79" s="3">
        <f t="shared" si="23"/>
        <v>22.293021790907197</v>
      </c>
      <c r="F79" s="3">
        <f t="shared" si="24"/>
        <v>67.668619546556585</v>
      </c>
      <c r="G79" s="3">
        <f t="shared" si="4"/>
        <v>1.1115848767685369E-2</v>
      </c>
      <c r="H79" s="3">
        <f t="shared" si="5"/>
        <v>0.24780585880243886</v>
      </c>
      <c r="I79" s="3">
        <f t="shared" si="6"/>
        <v>0.75219414119756112</v>
      </c>
      <c r="J79" s="3">
        <f t="shared" si="7"/>
        <v>1</v>
      </c>
      <c r="K79">
        <f t="shared" si="14"/>
        <v>-7.2420300899749018E-2</v>
      </c>
      <c r="L79" s="3">
        <f t="shared" si="18"/>
        <v>22.293021790907197</v>
      </c>
      <c r="M79" s="3">
        <f t="shared" si="19"/>
        <v>67.668619546556585</v>
      </c>
      <c r="N79" s="3">
        <f t="shared" si="9"/>
        <v>0.05</v>
      </c>
      <c r="O79" s="3">
        <f t="shared" si="20"/>
        <v>1.1146510895453599</v>
      </c>
      <c r="P79" s="3">
        <f t="shared" si="21"/>
        <v>3.3834309773278295</v>
      </c>
      <c r="Q79" s="3">
        <f t="shared" si="22"/>
        <v>4.4980820668731898</v>
      </c>
    </row>
    <row r="80" spans="1:17" x14ac:dyDescent="0.3">
      <c r="A80" s="1">
        <v>13727</v>
      </c>
      <c r="B80" s="2">
        <v>9.8799999999999999E-2</v>
      </c>
      <c r="C80" s="2">
        <v>1.38E-2</v>
      </c>
      <c r="D80">
        <f t="shared" si="13"/>
        <v>3.4863497998207302E-2</v>
      </c>
      <c r="E80" s="3">
        <f t="shared" si="23"/>
        <v>20.541118347133011</v>
      </c>
      <c r="F80" s="3">
        <f t="shared" si="24"/>
        <v>65.868191635062701</v>
      </c>
      <c r="G80" s="3">
        <f t="shared" si="4"/>
        <v>1.1572827050766243E-2</v>
      </c>
      <c r="H80" s="3">
        <f t="shared" si="5"/>
        <v>0.23771881006069168</v>
      </c>
      <c r="I80" s="3">
        <f t="shared" si="6"/>
        <v>0.76228118993930838</v>
      </c>
      <c r="J80" s="3">
        <f t="shared" si="7"/>
        <v>1</v>
      </c>
      <c r="K80">
        <f t="shared" si="14"/>
        <v>0.15681887513420562</v>
      </c>
      <c r="L80" s="3">
        <f t="shared" si="18"/>
        <v>20.541118347133011</v>
      </c>
      <c r="M80" s="3">
        <f t="shared" si="19"/>
        <v>65.868191635062701</v>
      </c>
      <c r="N80" s="3">
        <f t="shared" si="9"/>
        <v>0.05</v>
      </c>
      <c r="O80" s="3">
        <f t="shared" si="20"/>
        <v>1.0270559173566507</v>
      </c>
      <c r="P80" s="3">
        <f t="shared" si="21"/>
        <v>3.293409581753135</v>
      </c>
      <c r="Q80" s="3">
        <f t="shared" si="22"/>
        <v>4.3204654991097859</v>
      </c>
    </row>
    <row r="81" spans="1:17" x14ac:dyDescent="0.3">
      <c r="A81" s="1">
        <v>13758</v>
      </c>
      <c r="B81" s="2">
        <v>-5.1200000000000002E-2</v>
      </c>
      <c r="C81" s="2">
        <v>-1.04E-2</v>
      </c>
      <c r="D81">
        <f t="shared" si="13"/>
        <v>-2.0098927450476221E-2</v>
      </c>
      <c r="E81" s="3">
        <f t="shared" si="23"/>
        <v>19.354068297242652</v>
      </c>
      <c r="F81" s="3">
        <f t="shared" si="24"/>
        <v>65.620568547492184</v>
      </c>
      <c r="G81" s="3">
        <f t="shared" si="4"/>
        <v>1.1768217401472327E-2</v>
      </c>
      <c r="H81" s="3">
        <f t="shared" si="5"/>
        <v>0.22776288332489486</v>
      </c>
      <c r="I81" s="3">
        <f t="shared" si="6"/>
        <v>0.7722371166751052</v>
      </c>
      <c r="J81" s="3">
        <f t="shared" si="7"/>
        <v>1</v>
      </c>
      <c r="K81">
        <f t="shared" si="14"/>
        <v>-8.6836722618893122E-2</v>
      </c>
      <c r="L81" s="3">
        <f t="shared" si="18"/>
        <v>19.354068297242652</v>
      </c>
      <c r="M81" s="3">
        <f t="shared" si="19"/>
        <v>65.620568547492184</v>
      </c>
      <c r="N81" s="3">
        <f t="shared" si="9"/>
        <v>0.05</v>
      </c>
      <c r="O81" s="3">
        <f t="shared" si="20"/>
        <v>0.96770341486213263</v>
      </c>
      <c r="P81" s="3">
        <f t="shared" si="21"/>
        <v>3.2810284273746095</v>
      </c>
      <c r="Q81" s="3">
        <f t="shared" si="22"/>
        <v>4.2487318422367419</v>
      </c>
    </row>
    <row r="82" spans="1:17" x14ac:dyDescent="0.3">
      <c r="A82" s="1">
        <v>13788</v>
      </c>
      <c r="B82" s="2">
        <v>-0.13980000000000001</v>
      </c>
      <c r="C82" s="2">
        <v>4.4999999999999997E-3</v>
      </c>
      <c r="D82">
        <f t="shared" si="13"/>
        <v>-2.8366184063782333E-2</v>
      </c>
      <c r="E82" s="3">
        <f t="shared" si="23"/>
        <v>15.092826394233727</v>
      </c>
      <c r="F82" s="3">
        <f t="shared" si="24"/>
        <v>65.526411657604797</v>
      </c>
      <c r="G82" s="3">
        <f t="shared" si="4"/>
        <v>1.2403987238839887E-2</v>
      </c>
      <c r="H82" s="3">
        <f t="shared" si="5"/>
        <v>0.18721122599210097</v>
      </c>
      <c r="I82" s="3">
        <f t="shared" si="6"/>
        <v>0.81278877400789906</v>
      </c>
      <c r="J82" s="3">
        <f t="shared" si="7"/>
        <v>1</v>
      </c>
      <c r="K82">
        <f t="shared" si="14"/>
        <v>-0.12052030947454041</v>
      </c>
      <c r="L82" s="3">
        <f t="shared" si="18"/>
        <v>15.092826394233727</v>
      </c>
      <c r="M82" s="3">
        <f t="shared" si="19"/>
        <v>65.526411657604797</v>
      </c>
      <c r="N82" s="3">
        <f t="shared" si="9"/>
        <v>0.05</v>
      </c>
      <c r="O82" s="3">
        <f t="shared" si="20"/>
        <v>0.75464131971168635</v>
      </c>
      <c r="P82" s="3">
        <f t="shared" si="21"/>
        <v>3.2763205828802402</v>
      </c>
      <c r="Q82" s="3">
        <f t="shared" si="22"/>
        <v>4.0309619025919261</v>
      </c>
    </row>
    <row r="83" spans="1:17" x14ac:dyDescent="0.3">
      <c r="A83" s="1">
        <v>13818</v>
      </c>
      <c r="B83" s="2">
        <v>-0.1032</v>
      </c>
      <c r="C83" s="2">
        <v>4.1999999999999997E-3</v>
      </c>
      <c r="D83">
        <f t="shared" si="13"/>
        <v>-1.5906485671551646E-2</v>
      </c>
      <c r="E83" s="3">
        <f t="shared" si="23"/>
        <v>15.219607689780393</v>
      </c>
      <c r="F83" s="3">
        <f t="shared" si="24"/>
        <v>65.368912966499479</v>
      </c>
      <c r="G83" s="3">
        <f t="shared" si="4"/>
        <v>1.2408715184947062E-2</v>
      </c>
      <c r="H83" s="3">
        <f t="shared" si="5"/>
        <v>0.18885577704911502</v>
      </c>
      <c r="I83" s="3">
        <f t="shared" si="6"/>
        <v>0.81114422295088495</v>
      </c>
      <c r="J83" s="3">
        <f t="shared" si="7"/>
        <v>1</v>
      </c>
      <c r="K83">
        <f t="shared" si="14"/>
        <v>-6.4118437746149032E-2</v>
      </c>
      <c r="L83" s="3">
        <f t="shared" si="18"/>
        <v>15.219607689780393</v>
      </c>
      <c r="M83" s="3">
        <f t="shared" si="19"/>
        <v>65.368912966499479</v>
      </c>
      <c r="N83" s="3">
        <f t="shared" si="9"/>
        <v>0.05</v>
      </c>
      <c r="O83" s="3">
        <f t="shared" si="20"/>
        <v>0.76098038448901972</v>
      </c>
      <c r="P83" s="3">
        <f t="shared" si="21"/>
        <v>3.268445648324974</v>
      </c>
      <c r="Q83" s="3">
        <f t="shared" si="22"/>
        <v>4.0294260328139941</v>
      </c>
    </row>
    <row r="84" spans="1:17" x14ac:dyDescent="0.3">
      <c r="A84" s="1">
        <v>13849</v>
      </c>
      <c r="B84" s="2">
        <v>-8.48E-2</v>
      </c>
      <c r="C84" s="2">
        <v>9.5999999999999992E-3</v>
      </c>
      <c r="D84">
        <f t="shared" si="13"/>
        <v>-8.2279853534364608E-3</v>
      </c>
      <c r="E84" s="3">
        <f t="shared" si="23"/>
        <v>14.919837398628697</v>
      </c>
      <c r="F84" s="3">
        <f t="shared" si="24"/>
        <v>69.851974609858232</v>
      </c>
      <c r="G84" s="3">
        <f t="shared" si="4"/>
        <v>1.1796374010501097E-2</v>
      </c>
      <c r="H84" s="3">
        <f t="shared" si="5"/>
        <v>0.17599998213008586</v>
      </c>
      <c r="I84" s="3">
        <f t="shared" si="6"/>
        <v>0.82400001786991417</v>
      </c>
      <c r="J84" s="3">
        <f t="shared" si="7"/>
        <v>1</v>
      </c>
      <c r="K84">
        <f t="shared" si="14"/>
        <v>-3.3154058380749127E-2</v>
      </c>
      <c r="L84" s="3">
        <f t="shared" si="18"/>
        <v>14.919837398628697</v>
      </c>
      <c r="M84" s="3">
        <f t="shared" si="19"/>
        <v>69.851974609858232</v>
      </c>
      <c r="N84" s="3">
        <f t="shared" si="9"/>
        <v>0.05</v>
      </c>
      <c r="O84" s="3">
        <f t="shared" si="20"/>
        <v>0.74599186993143496</v>
      </c>
      <c r="P84" s="3">
        <f t="shared" si="21"/>
        <v>3.4925987304929116</v>
      </c>
      <c r="Q84" s="3">
        <f t="shared" si="22"/>
        <v>4.238590600424347</v>
      </c>
    </row>
    <row r="85" spans="1:17" x14ac:dyDescent="0.3">
      <c r="A85" s="1">
        <v>13880</v>
      </c>
      <c r="B85" s="2">
        <v>-4.5699999999999998E-2</v>
      </c>
      <c r="C85" s="2">
        <v>8.2000000000000007E-3</v>
      </c>
      <c r="D85">
        <f t="shared" si="13"/>
        <v>-1.2863990368116264E-3</v>
      </c>
      <c r="E85" s="3">
        <f t="shared" si="23"/>
        <v>15.021193767767707</v>
      </c>
      <c r="F85" s="3">
        <f t="shared" si="24"/>
        <v>69.062349058353632</v>
      </c>
      <c r="G85" s="3">
        <f t="shared" si="4"/>
        <v>1.1892933698903808E-2</v>
      </c>
      <c r="H85" s="3">
        <f t="shared" si="5"/>
        <v>0.17864606155844842</v>
      </c>
      <c r="I85" s="3">
        <f t="shared" si="6"/>
        <v>0.82135393844155158</v>
      </c>
      <c r="J85" s="3">
        <f t="shared" si="7"/>
        <v>1</v>
      </c>
      <c r="K85">
        <f t="shared" si="14"/>
        <v>-5.4525188658247001E-3</v>
      </c>
      <c r="L85" s="3">
        <f t="shared" si="18"/>
        <v>15.021193767767707</v>
      </c>
      <c r="M85" s="3">
        <f t="shared" si="19"/>
        <v>69.062349058353632</v>
      </c>
      <c r="N85" s="3">
        <f t="shared" si="9"/>
        <v>0.05</v>
      </c>
      <c r="O85" s="3">
        <f t="shared" si="20"/>
        <v>0.75105968838838544</v>
      </c>
      <c r="P85" s="3">
        <f t="shared" si="21"/>
        <v>3.4531174529176818</v>
      </c>
      <c r="Q85" s="3">
        <f t="shared" si="22"/>
        <v>4.2041771413060669</v>
      </c>
    </row>
    <row r="86" spans="1:17" x14ac:dyDescent="0.3">
      <c r="A86" s="1">
        <v>13911</v>
      </c>
      <c r="B86" s="2">
        <v>1.2699999999999999E-2</v>
      </c>
      <c r="C86" s="2">
        <v>5.7000000000000002E-3</v>
      </c>
      <c r="D86">
        <f t="shared" si="13"/>
        <v>6.9505224309091389E-3</v>
      </c>
      <c r="E86" s="3">
        <f t="shared" si="23"/>
        <v>15.487119750542886</v>
      </c>
      <c r="F86" s="3">
        <f t="shared" si="24"/>
        <v>68.725940065214388</v>
      </c>
      <c r="G86" s="3">
        <f t="shared" si="4"/>
        <v>1.187464274766665E-2</v>
      </c>
      <c r="H86" s="3">
        <f t="shared" si="5"/>
        <v>0.18390401422802902</v>
      </c>
      <c r="I86" s="3">
        <f t="shared" si="6"/>
        <v>0.81609598577197096</v>
      </c>
      <c r="J86" s="3">
        <f t="shared" si="7"/>
        <v>1</v>
      </c>
      <c r="K86">
        <f t="shared" si="14"/>
        <v>2.9221227524163281E-2</v>
      </c>
      <c r="L86" s="3">
        <f t="shared" si="18"/>
        <v>15.487119750542886</v>
      </c>
      <c r="M86" s="3">
        <f t="shared" si="19"/>
        <v>68.725940065214388</v>
      </c>
      <c r="N86" s="3">
        <f t="shared" si="9"/>
        <v>0.05</v>
      </c>
      <c r="O86" s="3">
        <f t="shared" si="20"/>
        <v>0.77435598752714441</v>
      </c>
      <c r="P86" s="3">
        <f t="shared" si="21"/>
        <v>3.4362970032607194</v>
      </c>
      <c r="Q86" s="3">
        <f t="shared" si="22"/>
        <v>4.2106529907878638</v>
      </c>
    </row>
    <row r="87" spans="1:17" x14ac:dyDescent="0.3">
      <c r="A87" s="1">
        <v>13939</v>
      </c>
      <c r="B87" s="2">
        <v>6.6000000000000003E-2</v>
      </c>
      <c r="C87" s="2">
        <v>5.1999999999999998E-3</v>
      </c>
      <c r="D87">
        <f t="shared" si="13"/>
        <v>1.6381364065064165E-2</v>
      </c>
      <c r="E87" s="3">
        <f t="shared" si="23"/>
        <v>14.388345685378985</v>
      </c>
      <c r="F87" s="3">
        <f t="shared" si="24"/>
        <v>69.353149439093386</v>
      </c>
      <c r="G87" s="3">
        <f t="shared" si="4"/>
        <v>1.194151117690951E-2</v>
      </c>
      <c r="H87" s="3">
        <f t="shared" si="5"/>
        <v>0.17181859081919088</v>
      </c>
      <c r="I87" s="3">
        <f t="shared" si="6"/>
        <v>0.82818140918080918</v>
      </c>
      <c r="J87" s="3">
        <f t="shared" si="7"/>
        <v>1</v>
      </c>
      <c r="K87">
        <f t="shared" si="14"/>
        <v>6.8976239593747268E-2</v>
      </c>
      <c r="L87" s="3">
        <f t="shared" si="18"/>
        <v>14.388345685378985</v>
      </c>
      <c r="M87" s="3">
        <f t="shared" si="19"/>
        <v>69.353149439093386</v>
      </c>
      <c r="N87" s="3">
        <f t="shared" si="9"/>
        <v>0.05</v>
      </c>
      <c r="O87" s="3">
        <f t="shared" si="20"/>
        <v>0.71941728426894924</v>
      </c>
      <c r="P87" s="3">
        <f t="shared" si="21"/>
        <v>3.4676574719546696</v>
      </c>
      <c r="Q87" s="3">
        <f t="shared" si="22"/>
        <v>4.1870747562236188</v>
      </c>
    </row>
    <row r="88" spans="1:17" x14ac:dyDescent="0.3">
      <c r="A88" s="1">
        <v>13970</v>
      </c>
      <c r="B88" s="2">
        <v>-0.2545</v>
      </c>
      <c r="C88" s="2">
        <v>-3.7000000000000002E-3</v>
      </c>
      <c r="D88">
        <f t="shared" si="13"/>
        <v>-4.6792102577453074E-2</v>
      </c>
      <c r="E88" s="3">
        <f t="shared" si="23"/>
        <v>10.689812193977772</v>
      </c>
      <c r="F88" s="3">
        <f t="shared" si="24"/>
        <v>156.23800820364247</v>
      </c>
      <c r="G88" s="3">
        <f t="shared" si="4"/>
        <v>5.9906131741132851E-3</v>
      </c>
      <c r="H88" s="3">
        <f t="shared" si="5"/>
        <v>6.4038529758040086E-2</v>
      </c>
      <c r="I88" s="3">
        <f t="shared" si="6"/>
        <v>0.93596147024196008</v>
      </c>
      <c r="J88" s="3">
        <f t="shared" si="7"/>
        <v>1.0000000000000002</v>
      </c>
      <c r="K88">
        <f t="shared" si="14"/>
        <v>-0.19592203149267987</v>
      </c>
      <c r="L88" s="3">
        <f t="shared" si="18"/>
        <v>10.689812193977772</v>
      </c>
      <c r="M88" s="3">
        <f t="shared" si="19"/>
        <v>156.23800820364247</v>
      </c>
      <c r="N88" s="3">
        <f t="shared" si="9"/>
        <v>0.05</v>
      </c>
      <c r="O88" s="3">
        <f t="shared" si="20"/>
        <v>0.53449060969888862</v>
      </c>
      <c r="P88" s="3">
        <f t="shared" si="21"/>
        <v>7.8119004101821234</v>
      </c>
      <c r="Q88" s="3">
        <f t="shared" si="22"/>
        <v>8.3463910198810112</v>
      </c>
    </row>
    <row r="89" spans="1:17" x14ac:dyDescent="0.3">
      <c r="A89" s="1">
        <v>14000</v>
      </c>
      <c r="B89" s="2">
        <v>0.14249999999999999</v>
      </c>
      <c r="C89" s="2">
        <v>2.1000000000000001E-2</v>
      </c>
      <c r="D89">
        <f t="shared" si="13"/>
        <v>2.8780681365601874E-2</v>
      </c>
      <c r="E89" s="3">
        <f t="shared" ref="E89:E109" si="25">1/_xlfn.STDEV.S(B78:B89)</f>
        <v>9.2059139449362171</v>
      </c>
      <c r="F89" s="3">
        <f t="shared" ref="F89:F109" si="26">1/_xlfn.STDEV.S(C78:C89)</f>
        <v>123.15710177017354</v>
      </c>
      <c r="G89" s="3">
        <f t="shared" si="4"/>
        <v>7.554980479988007E-3</v>
      </c>
      <c r="H89" s="3">
        <f t="shared" si="5"/>
        <v>6.9550500154442502E-2</v>
      </c>
      <c r="I89" s="3">
        <f t="shared" si="6"/>
        <v>0.93044949984555747</v>
      </c>
      <c r="J89" s="3">
        <f t="shared" si="7"/>
        <v>1</v>
      </c>
      <c r="K89">
        <f t="shared" si="14"/>
        <v>0.24021482049591622</v>
      </c>
      <c r="L89" s="3">
        <f t="shared" si="18"/>
        <v>9.2059139449362171</v>
      </c>
      <c r="M89" s="3">
        <f t="shared" si="19"/>
        <v>123.15710177017354</v>
      </c>
      <c r="N89" s="3">
        <f t="shared" si="9"/>
        <v>0.05</v>
      </c>
      <c r="O89" s="3">
        <f t="shared" si="20"/>
        <v>0.46029569724681085</v>
      </c>
      <c r="P89" s="3">
        <f t="shared" si="21"/>
        <v>6.1578550885086774</v>
      </c>
      <c r="Q89" s="3">
        <f t="shared" si="22"/>
        <v>6.6181507857554882</v>
      </c>
    </row>
    <row r="90" spans="1:17" x14ac:dyDescent="0.3">
      <c r="A90" s="1">
        <v>14031</v>
      </c>
      <c r="B90" s="2">
        <v>-4.02E-2</v>
      </c>
      <c r="C90" s="2">
        <v>4.4000000000000003E-3</v>
      </c>
      <c r="D90">
        <f t="shared" si="13"/>
        <v>1.2980476931118644E-3</v>
      </c>
      <c r="E90" s="3">
        <f t="shared" si="25"/>
        <v>9.2393307560926559</v>
      </c>
      <c r="F90" s="3">
        <f t="shared" si="26"/>
        <v>123.11954655190321</v>
      </c>
      <c r="G90" s="3">
        <f t="shared" ref="G90:G109" si="27">1/(SUM(E90:F90))</f>
        <v>7.5552166982576054E-3</v>
      </c>
      <c r="H90" s="3">
        <f t="shared" ref="H90:H109" si="28">$G90*E90</f>
        <v>6.9805146009156299E-2</v>
      </c>
      <c r="I90" s="3">
        <f t="shared" ref="I90:I109" si="29">$G90*F90</f>
        <v>0.93019485399084378</v>
      </c>
      <c r="J90" s="3">
        <f t="shared" ref="J90:J109" si="30">SUM(H90:I90)</f>
        <v>1</v>
      </c>
      <c r="K90">
        <f t="shared" si="14"/>
        <v>8.5906753601163871E-3</v>
      </c>
      <c r="L90" s="3">
        <f t="shared" si="18"/>
        <v>9.2393307560926559</v>
      </c>
      <c r="M90" s="3">
        <f t="shared" si="19"/>
        <v>123.11954655190321</v>
      </c>
      <c r="N90" s="3">
        <f t="shared" ref="N90:N109" si="31">$S$1</f>
        <v>0.05</v>
      </c>
      <c r="O90" s="3">
        <f t="shared" si="20"/>
        <v>0.46196653780463282</v>
      </c>
      <c r="P90" s="3">
        <f t="shared" si="21"/>
        <v>6.1559773275951608</v>
      </c>
      <c r="Q90" s="3">
        <f t="shared" si="22"/>
        <v>6.617943865399794</v>
      </c>
    </row>
    <row r="91" spans="1:17" x14ac:dyDescent="0.3">
      <c r="A91" s="1">
        <v>14061</v>
      </c>
      <c r="B91" s="2">
        <v>0.25419999999999998</v>
      </c>
      <c r="C91" s="2">
        <v>4.0000000000000002E-4</v>
      </c>
      <c r="D91">
        <f t="shared" ref="D91:D109" si="32">H90*B91+I90*C91</f>
        <v>1.8116546057123869E-2</v>
      </c>
      <c r="E91" s="3">
        <f t="shared" si="25"/>
        <v>7.3086883445590862</v>
      </c>
      <c r="F91" s="3">
        <f t="shared" si="26"/>
        <v>125.36297703573828</v>
      </c>
      <c r="G91" s="3">
        <f t="shared" si="27"/>
        <v>7.5374044422638776E-3</v>
      </c>
      <c r="H91" s="3">
        <f t="shared" si="28"/>
        <v>5.5088539995401885E-2</v>
      </c>
      <c r="I91" s="3">
        <f t="shared" si="29"/>
        <v>0.94491146000459825</v>
      </c>
      <c r="J91" s="3">
        <f t="shared" si="30"/>
        <v>1.0000000000000002</v>
      </c>
      <c r="K91">
        <f t="shared" ref="K91:K109" si="33">O90*B91+P90*C91</f>
        <v>0.11989428484097571</v>
      </c>
      <c r="L91" s="3">
        <f t="shared" si="18"/>
        <v>7.3086883445590862</v>
      </c>
      <c r="M91" s="3">
        <f t="shared" si="19"/>
        <v>125.36297703573828</v>
      </c>
      <c r="N91" s="3">
        <f t="shared" si="31"/>
        <v>0.05</v>
      </c>
      <c r="O91" s="3">
        <f t="shared" si="20"/>
        <v>0.36543441722795433</v>
      </c>
      <c r="P91" s="3">
        <f t="shared" si="21"/>
        <v>6.2681488517869148</v>
      </c>
      <c r="Q91" s="3">
        <f t="shared" si="22"/>
        <v>6.6335832690148688</v>
      </c>
    </row>
    <row r="92" spans="1:17" x14ac:dyDescent="0.3">
      <c r="A92" s="1">
        <v>14091</v>
      </c>
      <c r="B92" s="2">
        <v>7.51E-2</v>
      </c>
      <c r="C92" s="2">
        <v>4.3E-3</v>
      </c>
      <c r="D92">
        <f t="shared" si="32"/>
        <v>8.2002686316744542E-3</v>
      </c>
      <c r="E92" s="3">
        <f t="shared" si="25"/>
        <v>7.3943166515495786</v>
      </c>
      <c r="F92" s="3">
        <f t="shared" si="26"/>
        <v>133.19348631971519</v>
      </c>
      <c r="G92" s="3">
        <f t="shared" si="27"/>
        <v>7.112992584459076E-3</v>
      </c>
      <c r="H92" s="3">
        <f t="shared" si="28"/>
        <v>5.2595719509614419E-2</v>
      </c>
      <c r="I92" s="3">
        <f t="shared" si="29"/>
        <v>0.9474042804903855</v>
      </c>
      <c r="J92" s="3">
        <f t="shared" si="30"/>
        <v>0.99999999999999989</v>
      </c>
      <c r="K92">
        <f t="shared" si="33"/>
        <v>5.4397164796503104E-2</v>
      </c>
      <c r="L92" s="3">
        <f t="shared" si="18"/>
        <v>7.3943166515495786</v>
      </c>
      <c r="M92" s="3">
        <f t="shared" si="19"/>
        <v>133.19348631971519</v>
      </c>
      <c r="N92" s="3">
        <f t="shared" si="31"/>
        <v>0.05</v>
      </c>
      <c r="O92" s="3">
        <f t="shared" si="20"/>
        <v>0.36971583257747898</v>
      </c>
      <c r="P92" s="3">
        <f t="shared" si="21"/>
        <v>6.6596743159857601</v>
      </c>
      <c r="Q92" s="3">
        <f t="shared" si="22"/>
        <v>7.0293901485632393</v>
      </c>
    </row>
    <row r="93" spans="1:17" x14ac:dyDescent="0.3">
      <c r="A93" s="1">
        <v>14123</v>
      </c>
      <c r="B93" s="2">
        <v>-2.5899999999999999E-2</v>
      </c>
      <c r="C93" s="2">
        <v>0</v>
      </c>
      <c r="D93">
        <f t="shared" si="32"/>
        <v>-1.3622291352990135E-3</v>
      </c>
      <c r="E93" s="3">
        <f t="shared" si="25"/>
        <v>7.4181703752275592</v>
      </c>
      <c r="F93" s="3">
        <f t="shared" si="26"/>
        <v>163.7332052223492</v>
      </c>
      <c r="G93" s="3">
        <f t="shared" si="27"/>
        <v>5.8427809680669518E-3</v>
      </c>
      <c r="H93" s="3">
        <f t="shared" si="28"/>
        <v>4.3342744686257664E-2</v>
      </c>
      <c r="I93" s="3">
        <f t="shared" si="29"/>
        <v>0.95665725531374235</v>
      </c>
      <c r="J93" s="3">
        <f t="shared" si="30"/>
        <v>1</v>
      </c>
      <c r="K93">
        <f t="shared" si="33"/>
        <v>-9.5756400637567046E-3</v>
      </c>
      <c r="L93" s="3">
        <f t="shared" si="18"/>
        <v>7.4181703752275592</v>
      </c>
      <c r="M93" s="3">
        <f t="shared" si="19"/>
        <v>163.7332052223492</v>
      </c>
      <c r="N93" s="3">
        <f t="shared" si="31"/>
        <v>0.05</v>
      </c>
      <c r="O93" s="3">
        <f t="shared" si="20"/>
        <v>0.37090851876137798</v>
      </c>
      <c r="P93" s="3">
        <f t="shared" si="21"/>
        <v>8.1866602611174599</v>
      </c>
      <c r="Q93" s="3">
        <f t="shared" si="22"/>
        <v>8.5575687798788387</v>
      </c>
    </row>
    <row r="94" spans="1:17" x14ac:dyDescent="0.3">
      <c r="A94" s="1">
        <v>14153</v>
      </c>
      <c r="B94" s="2">
        <v>1.7000000000000001E-2</v>
      </c>
      <c r="C94" s="2">
        <v>2.2000000000000001E-3</v>
      </c>
      <c r="D94">
        <f t="shared" si="32"/>
        <v>2.8414726213566136E-3</v>
      </c>
      <c r="E94" s="3">
        <f t="shared" si="25"/>
        <v>7.7669827837836261</v>
      </c>
      <c r="F94" s="3">
        <f t="shared" si="26"/>
        <v>162.04271058565985</v>
      </c>
      <c r="G94" s="3">
        <f t="shared" si="27"/>
        <v>5.8889453255437409E-3</v>
      </c>
      <c r="H94" s="3">
        <f t="shared" si="28"/>
        <v>4.5739336958141294E-2</v>
      </c>
      <c r="I94" s="3">
        <f t="shared" si="29"/>
        <v>0.95426066304185886</v>
      </c>
      <c r="J94" s="3">
        <f t="shared" si="30"/>
        <v>1.0000000000000002</v>
      </c>
      <c r="K94">
        <f t="shared" si="33"/>
        <v>2.4316097393401841E-2</v>
      </c>
      <c r="L94" s="3">
        <f t="shared" ref="L94:L109" si="34">1/_xlfn.STDEV.S(B83:B94)</f>
        <v>7.7669827837836261</v>
      </c>
      <c r="M94" s="3">
        <f t="shared" ref="M94:M109" si="35">1/_xlfn.STDEV.S(C83:C94)</f>
        <v>162.04271058565985</v>
      </c>
      <c r="N94" s="3">
        <f t="shared" si="31"/>
        <v>0.05</v>
      </c>
      <c r="O94" s="3">
        <f t="shared" ref="O94:O109" si="36">$N94*L94</f>
        <v>0.38834913918918135</v>
      </c>
      <c r="P94" s="3">
        <f t="shared" ref="P94:P109" si="37">$N94*M94</f>
        <v>8.1021355292829931</v>
      </c>
      <c r="Q94" s="3">
        <f t="shared" ref="Q94:Q109" si="38">SUM(O94:P94)</f>
        <v>8.490484668472174</v>
      </c>
    </row>
    <row r="95" spans="1:17" x14ac:dyDescent="0.3">
      <c r="A95" s="1">
        <v>14184</v>
      </c>
      <c r="B95" s="2">
        <v>7.8200000000000006E-2</v>
      </c>
      <c r="C95" s="2">
        <v>8.6999999999999994E-3</v>
      </c>
      <c r="D95">
        <f t="shared" si="32"/>
        <v>1.1878883918590821E-2</v>
      </c>
      <c r="E95" s="3">
        <f t="shared" si="25"/>
        <v>7.9358195948881756</v>
      </c>
      <c r="F95" s="3">
        <f t="shared" si="26"/>
        <v>160.09830142716089</v>
      </c>
      <c r="G95" s="3">
        <f t="shared" si="27"/>
        <v>5.9511722614288684E-3</v>
      </c>
      <c r="H95" s="3">
        <f t="shared" si="28"/>
        <v>4.7227429444802189E-2</v>
      </c>
      <c r="I95" s="3">
        <f t="shared" si="29"/>
        <v>0.95277257055519771</v>
      </c>
      <c r="J95" s="3">
        <f t="shared" si="30"/>
        <v>0.99999999999999989</v>
      </c>
      <c r="K95">
        <f t="shared" si="33"/>
        <v>0.10085748178935601</v>
      </c>
      <c r="L95" s="3">
        <f t="shared" si="34"/>
        <v>7.9358195948881756</v>
      </c>
      <c r="M95" s="3">
        <f t="shared" si="35"/>
        <v>160.09830142716089</v>
      </c>
      <c r="N95" s="3">
        <f t="shared" si="31"/>
        <v>0.05</v>
      </c>
      <c r="O95" s="3">
        <f t="shared" si="36"/>
        <v>0.3967909797444088</v>
      </c>
      <c r="P95" s="3">
        <f t="shared" si="37"/>
        <v>8.0049150713580453</v>
      </c>
      <c r="Q95" s="3">
        <f t="shared" si="38"/>
        <v>8.4017060511024546</v>
      </c>
    </row>
    <row r="96" spans="1:17" x14ac:dyDescent="0.3">
      <c r="A96" s="1">
        <v>14214</v>
      </c>
      <c r="B96" s="2">
        <v>-2.5999999999999999E-2</v>
      </c>
      <c r="C96" s="2">
        <v>-2.2000000000000001E-3</v>
      </c>
      <c r="D96">
        <f t="shared" si="32"/>
        <v>-3.3240128207862917E-3</v>
      </c>
      <c r="E96" s="3">
        <f t="shared" si="25"/>
        <v>8.1414130529055786</v>
      </c>
      <c r="F96" s="3">
        <f t="shared" si="26"/>
        <v>154.63226544943305</v>
      </c>
      <c r="G96" s="3">
        <f t="shared" si="27"/>
        <v>6.1434994232536962E-3</v>
      </c>
      <c r="H96" s="3">
        <f t="shared" si="28"/>
        <v>5.0016766394995534E-2</v>
      </c>
      <c r="I96" s="3">
        <f t="shared" si="29"/>
        <v>0.94998323360500436</v>
      </c>
      <c r="J96" s="3">
        <f t="shared" si="30"/>
        <v>0.99999999999999989</v>
      </c>
      <c r="K96">
        <f t="shared" si="33"/>
        <v>-2.792737863034233E-2</v>
      </c>
      <c r="L96" s="3">
        <f t="shared" si="34"/>
        <v>8.1414130529055786</v>
      </c>
      <c r="M96" s="3">
        <f t="shared" si="35"/>
        <v>154.63226544943305</v>
      </c>
      <c r="N96" s="3">
        <f t="shared" si="31"/>
        <v>0.05</v>
      </c>
      <c r="O96" s="3">
        <f t="shared" si="36"/>
        <v>0.40707065264527897</v>
      </c>
      <c r="P96" s="3">
        <f t="shared" si="37"/>
        <v>7.7316132724716526</v>
      </c>
      <c r="Q96" s="3">
        <f t="shared" si="38"/>
        <v>8.138683925116931</v>
      </c>
    </row>
    <row r="97" spans="1:17" x14ac:dyDescent="0.3">
      <c r="A97" s="1">
        <v>14245</v>
      </c>
      <c r="B97" s="2">
        <v>4.5199999999999997E-2</v>
      </c>
      <c r="C97" s="2">
        <v>8.0000000000000002E-3</v>
      </c>
      <c r="D97">
        <f t="shared" si="32"/>
        <v>9.8606237098938336E-3</v>
      </c>
      <c r="E97" s="3">
        <f t="shared" si="25"/>
        <v>8.255956786809298</v>
      </c>
      <c r="F97" s="3">
        <f t="shared" si="26"/>
        <v>154.87428606198566</v>
      </c>
      <c r="G97" s="3">
        <f t="shared" si="27"/>
        <v>6.1300711783215927E-3</v>
      </c>
      <c r="H97" s="3">
        <f t="shared" si="28"/>
        <v>5.0609602748288227E-2</v>
      </c>
      <c r="I97" s="3">
        <f t="shared" si="29"/>
        <v>0.94939039725171182</v>
      </c>
      <c r="J97" s="3">
        <f t="shared" si="30"/>
        <v>1</v>
      </c>
      <c r="K97">
        <f t="shared" si="33"/>
        <v>8.0252499679339839E-2</v>
      </c>
      <c r="L97" s="3">
        <f t="shared" si="34"/>
        <v>8.255956786809298</v>
      </c>
      <c r="M97" s="3">
        <f t="shared" si="35"/>
        <v>154.87428606198566</v>
      </c>
      <c r="N97" s="3">
        <f t="shared" si="31"/>
        <v>0.05</v>
      </c>
      <c r="O97" s="3">
        <f t="shared" si="36"/>
        <v>0.41279783934046493</v>
      </c>
      <c r="P97" s="3">
        <f t="shared" si="37"/>
        <v>7.7437143030992832</v>
      </c>
      <c r="Q97" s="3">
        <f t="shared" si="38"/>
        <v>8.1565121424397482</v>
      </c>
    </row>
    <row r="98" spans="1:17" x14ac:dyDescent="0.3">
      <c r="A98" s="1">
        <v>14276</v>
      </c>
      <c r="B98" s="2">
        <v>-7.0800000000000002E-2</v>
      </c>
      <c r="C98" s="2">
        <v>5.8999999999999999E-3</v>
      </c>
      <c r="D98">
        <f t="shared" si="32"/>
        <v>2.0182434692062935E-3</v>
      </c>
      <c r="E98" s="3">
        <f t="shared" si="25"/>
        <v>8.0334922597516041</v>
      </c>
      <c r="F98" s="3">
        <f t="shared" si="26"/>
        <v>154.78711768869564</v>
      </c>
      <c r="G98" s="3">
        <f t="shared" si="27"/>
        <v>6.1417286197160362E-3</v>
      </c>
      <c r="H98" s="3">
        <f t="shared" si="28"/>
        <v>4.9339529327983682E-2</v>
      </c>
      <c r="I98" s="3">
        <f t="shared" si="29"/>
        <v>0.95066047067201631</v>
      </c>
      <c r="J98" s="3">
        <f t="shared" si="30"/>
        <v>1</v>
      </c>
      <c r="K98">
        <f t="shared" si="33"/>
        <v>1.6461827362980849E-2</v>
      </c>
      <c r="L98" s="3">
        <f t="shared" si="34"/>
        <v>8.0334922597516041</v>
      </c>
      <c r="M98" s="3">
        <f t="shared" si="35"/>
        <v>154.78711768869564</v>
      </c>
      <c r="N98" s="3">
        <f t="shared" si="31"/>
        <v>0.05</v>
      </c>
      <c r="O98" s="3">
        <f t="shared" si="36"/>
        <v>0.40167461298758023</v>
      </c>
      <c r="P98" s="3">
        <f t="shared" si="37"/>
        <v>7.739355884434783</v>
      </c>
      <c r="Q98" s="3">
        <f t="shared" si="38"/>
        <v>8.1410304974223635</v>
      </c>
    </row>
    <row r="99" spans="1:17" x14ac:dyDescent="0.3">
      <c r="A99" s="1">
        <v>14304</v>
      </c>
      <c r="B99" s="2">
        <v>3.9100000000000003E-2</v>
      </c>
      <c r="C99" s="2">
        <v>8.0000000000000002E-3</v>
      </c>
      <c r="D99">
        <f t="shared" si="32"/>
        <v>9.5344593621002928E-3</v>
      </c>
      <c r="E99" s="3">
        <f t="shared" si="25"/>
        <v>8.0742934168517735</v>
      </c>
      <c r="F99" s="3">
        <f t="shared" si="26"/>
        <v>152.96334067930292</v>
      </c>
      <c r="G99" s="3">
        <f t="shared" si="27"/>
        <v>6.2097285868153362E-3</v>
      </c>
      <c r="H99" s="3">
        <f t="shared" si="28"/>
        <v>5.0139170648959334E-2</v>
      </c>
      <c r="I99" s="3">
        <f t="shared" si="29"/>
        <v>0.94986082935104055</v>
      </c>
      <c r="J99" s="3">
        <f t="shared" si="30"/>
        <v>0.99999999999999989</v>
      </c>
      <c r="K99">
        <f t="shared" si="33"/>
        <v>7.7620324443292657E-2</v>
      </c>
      <c r="L99" s="3">
        <f t="shared" si="34"/>
        <v>8.0742934168517735</v>
      </c>
      <c r="M99" s="3">
        <f t="shared" si="35"/>
        <v>152.96334067930292</v>
      </c>
      <c r="N99" s="3">
        <f t="shared" si="31"/>
        <v>0.05</v>
      </c>
      <c r="O99" s="3">
        <f t="shared" si="36"/>
        <v>0.40371467084258872</v>
      </c>
      <c r="P99" s="3">
        <f t="shared" si="37"/>
        <v>7.6481670339651462</v>
      </c>
      <c r="Q99" s="3">
        <f t="shared" si="38"/>
        <v>8.0518817048077356</v>
      </c>
    </row>
    <row r="100" spans="1:17" x14ac:dyDescent="0.3">
      <c r="A100" s="1">
        <v>14335</v>
      </c>
      <c r="B100" s="2">
        <v>-0.13450000000000001</v>
      </c>
      <c r="C100" s="2">
        <v>1.2500000000000001E-2</v>
      </c>
      <c r="D100">
        <f t="shared" si="32"/>
        <v>5.1295419146029772E-3</v>
      </c>
      <c r="E100" s="3">
        <f t="shared" si="25"/>
        <v>9.7308753704333544</v>
      </c>
      <c r="F100" s="3">
        <f t="shared" si="26"/>
        <v>158.67020399384418</v>
      </c>
      <c r="G100" s="3">
        <f t="shared" si="27"/>
        <v>5.9382042192072035E-3</v>
      </c>
      <c r="H100" s="3">
        <f t="shared" si="28"/>
        <v>5.7783925181286805E-2</v>
      </c>
      <c r="I100" s="3">
        <f t="shared" si="29"/>
        <v>0.94221607481871317</v>
      </c>
      <c r="J100" s="3">
        <f t="shared" si="30"/>
        <v>1</v>
      </c>
      <c r="K100">
        <f t="shared" si="33"/>
        <v>4.1302464696236142E-2</v>
      </c>
      <c r="L100" s="3">
        <f t="shared" si="34"/>
        <v>9.7308753704333544</v>
      </c>
      <c r="M100" s="3">
        <f t="shared" si="35"/>
        <v>158.67020399384418</v>
      </c>
      <c r="N100" s="3">
        <f t="shared" si="31"/>
        <v>0.05</v>
      </c>
      <c r="O100" s="3">
        <f t="shared" si="36"/>
        <v>0.48654376852166775</v>
      </c>
      <c r="P100" s="3">
        <f t="shared" si="37"/>
        <v>7.9335101996922095</v>
      </c>
      <c r="Q100" s="3">
        <f t="shared" si="38"/>
        <v>8.4200539682138764</v>
      </c>
    </row>
    <row r="101" spans="1:17" x14ac:dyDescent="0.3">
      <c r="A101" s="1">
        <v>14364</v>
      </c>
      <c r="B101" s="2">
        <v>-6.8999999999999999E-3</v>
      </c>
      <c r="C101" s="2">
        <v>1.18E-2</v>
      </c>
      <c r="D101">
        <f t="shared" si="32"/>
        <v>1.0719440599109937E-2</v>
      </c>
      <c r="E101" s="3">
        <f t="shared" si="25"/>
        <v>10.341147065013814</v>
      </c>
      <c r="F101" s="3">
        <f t="shared" si="26"/>
        <v>213.93275840616872</v>
      </c>
      <c r="G101" s="3">
        <f t="shared" si="27"/>
        <v>4.4588334871106632E-3</v>
      </c>
      <c r="H101" s="3">
        <f t="shared" si="28"/>
        <v>4.6109452828619744E-2</v>
      </c>
      <c r="I101" s="3">
        <f t="shared" si="29"/>
        <v>0.95389054717138033</v>
      </c>
      <c r="J101" s="3">
        <f t="shared" si="30"/>
        <v>1</v>
      </c>
      <c r="K101">
        <f t="shared" si="33"/>
        <v>9.0258268353568552E-2</v>
      </c>
      <c r="L101" s="3">
        <f t="shared" si="34"/>
        <v>10.341147065013814</v>
      </c>
      <c r="M101" s="3">
        <f t="shared" si="35"/>
        <v>213.93275840616872</v>
      </c>
      <c r="N101" s="3">
        <f t="shared" si="31"/>
        <v>0.05</v>
      </c>
      <c r="O101" s="3">
        <f t="shared" si="36"/>
        <v>0.51705735325069069</v>
      </c>
      <c r="P101" s="3">
        <f t="shared" si="37"/>
        <v>10.696637920308437</v>
      </c>
      <c r="Q101" s="3">
        <f t="shared" si="38"/>
        <v>11.213695273559127</v>
      </c>
    </row>
    <row r="102" spans="1:17" x14ac:dyDescent="0.3">
      <c r="A102" s="1">
        <v>14396</v>
      </c>
      <c r="B102" s="2">
        <v>6.93E-2</v>
      </c>
      <c r="C102" s="2">
        <v>1.7100000000000001E-2</v>
      </c>
      <c r="D102">
        <f t="shared" si="32"/>
        <v>1.9506913437653955E-2</v>
      </c>
      <c r="E102" s="3">
        <f t="shared" si="25"/>
        <v>10.419688570619028</v>
      </c>
      <c r="F102" s="3">
        <f t="shared" si="26"/>
        <v>173.72168383281843</v>
      </c>
      <c r="G102" s="3">
        <f t="shared" si="27"/>
        <v>5.4306101173672607E-3</v>
      </c>
      <c r="H102" s="3">
        <f t="shared" si="28"/>
        <v>5.6585266171419707E-2</v>
      </c>
      <c r="I102" s="3">
        <f t="shared" si="29"/>
        <v>0.94341473382858021</v>
      </c>
      <c r="J102" s="3">
        <f t="shared" si="30"/>
        <v>0.99999999999999989</v>
      </c>
      <c r="K102">
        <f t="shared" si="33"/>
        <v>0.21874458301754712</v>
      </c>
      <c r="L102" s="3">
        <f t="shared" si="34"/>
        <v>10.419688570619028</v>
      </c>
      <c r="M102" s="3">
        <f t="shared" si="35"/>
        <v>173.72168383281843</v>
      </c>
      <c r="N102" s="3">
        <f t="shared" si="31"/>
        <v>0.05</v>
      </c>
      <c r="O102" s="3">
        <f t="shared" si="36"/>
        <v>0.52098442853095139</v>
      </c>
      <c r="P102" s="3">
        <f t="shared" si="37"/>
        <v>8.686084191640921</v>
      </c>
      <c r="Q102" s="3">
        <f t="shared" si="38"/>
        <v>9.2070686201718726</v>
      </c>
    </row>
    <row r="103" spans="1:17" x14ac:dyDescent="0.3">
      <c r="A103" s="1">
        <v>14426</v>
      </c>
      <c r="B103" s="2">
        <v>-6.2E-2</v>
      </c>
      <c r="C103" s="2">
        <v>-2.7000000000000001E-3</v>
      </c>
      <c r="D103">
        <f t="shared" si="32"/>
        <v>-6.0555062839651886E-3</v>
      </c>
      <c r="E103" s="3">
        <f t="shared" si="25"/>
        <v>15.019889432311089</v>
      </c>
      <c r="F103" s="3">
        <f t="shared" si="26"/>
        <v>163.70727371395947</v>
      </c>
      <c r="G103" s="3">
        <f t="shared" si="27"/>
        <v>5.5951204192817555E-3</v>
      </c>
      <c r="H103" s="3">
        <f t="shared" si="28"/>
        <v>8.4038090058078024E-2</v>
      </c>
      <c r="I103" s="3">
        <f t="shared" si="29"/>
        <v>0.91596190994192195</v>
      </c>
      <c r="J103" s="3">
        <f t="shared" si="30"/>
        <v>1</v>
      </c>
      <c r="K103">
        <f t="shared" si="33"/>
        <v>-5.5753461886349477E-2</v>
      </c>
      <c r="L103" s="3">
        <f t="shared" si="34"/>
        <v>15.019889432311089</v>
      </c>
      <c r="M103" s="3">
        <f t="shared" si="35"/>
        <v>163.70727371395947</v>
      </c>
      <c r="N103" s="3">
        <f t="shared" si="31"/>
        <v>0.05</v>
      </c>
      <c r="O103" s="3">
        <f t="shared" si="36"/>
        <v>0.75099447161555455</v>
      </c>
      <c r="P103" s="3">
        <f t="shared" si="37"/>
        <v>8.1853636856979737</v>
      </c>
      <c r="Q103" s="3">
        <f t="shared" si="38"/>
        <v>8.9363581573135278</v>
      </c>
    </row>
    <row r="104" spans="1:17" x14ac:dyDescent="0.3">
      <c r="A104" s="1">
        <v>14457</v>
      </c>
      <c r="B104" s="2">
        <v>0.11119999999999999</v>
      </c>
      <c r="C104" s="2">
        <v>1.1299999999999999E-2</v>
      </c>
      <c r="D104">
        <f t="shared" si="32"/>
        <v>1.9695405196801991E-2</v>
      </c>
      <c r="E104" s="3">
        <f t="shared" si="25"/>
        <v>14.092316068406856</v>
      </c>
      <c r="F104" s="3">
        <f t="shared" si="26"/>
        <v>159.99829336063954</v>
      </c>
      <c r="G104" s="3">
        <f t="shared" si="27"/>
        <v>5.7441352137236733E-3</v>
      </c>
      <c r="H104" s="3">
        <f t="shared" si="28"/>
        <v>8.0948168971459775E-2</v>
      </c>
      <c r="I104" s="3">
        <f t="shared" si="29"/>
        <v>0.91905183102854016</v>
      </c>
      <c r="J104" s="3">
        <f t="shared" si="30"/>
        <v>0.99999999999999989</v>
      </c>
      <c r="K104">
        <f t="shared" si="33"/>
        <v>0.17600519489203675</v>
      </c>
      <c r="L104" s="3">
        <f t="shared" si="34"/>
        <v>14.092316068406856</v>
      </c>
      <c r="M104" s="3">
        <f t="shared" si="35"/>
        <v>159.99829336063954</v>
      </c>
      <c r="N104" s="3">
        <f t="shared" si="31"/>
        <v>0.05</v>
      </c>
      <c r="O104" s="3">
        <f t="shared" si="36"/>
        <v>0.7046158034203428</v>
      </c>
      <c r="P104" s="3">
        <f t="shared" si="37"/>
        <v>7.9999146680319768</v>
      </c>
      <c r="Q104" s="3">
        <f t="shared" si="38"/>
        <v>8.7045304714523191</v>
      </c>
    </row>
    <row r="105" spans="1:17" x14ac:dyDescent="0.3">
      <c r="A105" s="1">
        <v>14488</v>
      </c>
      <c r="B105" s="2">
        <v>-6.7400000000000002E-2</v>
      </c>
      <c r="C105" s="2">
        <v>-2.01E-2</v>
      </c>
      <c r="D105">
        <f t="shared" si="32"/>
        <v>-2.3928848392350047E-2</v>
      </c>
      <c r="E105" s="3">
        <f t="shared" si="25"/>
        <v>13.613724456638726</v>
      </c>
      <c r="F105" s="3">
        <f t="shared" si="26"/>
        <v>101.38984894308692</v>
      </c>
      <c r="G105" s="3">
        <f t="shared" si="27"/>
        <v>8.6953819819514024E-3</v>
      </c>
      <c r="H105" s="3">
        <f t="shared" si="28"/>
        <v>0.11837653434750753</v>
      </c>
      <c r="I105" s="3">
        <f t="shared" si="29"/>
        <v>0.88162346565249239</v>
      </c>
      <c r="J105" s="3">
        <f t="shared" si="30"/>
        <v>0.99999999999999989</v>
      </c>
      <c r="K105">
        <f t="shared" si="33"/>
        <v>-0.20828938997797386</v>
      </c>
      <c r="L105" s="3">
        <f t="shared" si="34"/>
        <v>13.613724456638726</v>
      </c>
      <c r="M105" s="3">
        <f t="shared" si="35"/>
        <v>101.38984894308692</v>
      </c>
      <c r="N105" s="3">
        <f t="shared" si="31"/>
        <v>0.05</v>
      </c>
      <c r="O105" s="3">
        <f t="shared" si="36"/>
        <v>0.68068622283193636</v>
      </c>
      <c r="P105" s="3">
        <f t="shared" si="37"/>
        <v>5.0694924471543459</v>
      </c>
      <c r="Q105" s="3">
        <f t="shared" si="38"/>
        <v>5.7501786699862825</v>
      </c>
    </row>
    <row r="106" spans="1:17" x14ac:dyDescent="0.3">
      <c r="A106" s="1">
        <v>14518</v>
      </c>
      <c r="B106" s="2">
        <v>0.1827</v>
      </c>
      <c r="C106" s="2">
        <v>-5.45E-2</v>
      </c>
      <c r="D106">
        <f t="shared" si="32"/>
        <v>-2.6421086052771211E-2</v>
      </c>
      <c r="E106" s="3">
        <f t="shared" si="25"/>
        <v>11.033090265607726</v>
      </c>
      <c r="F106" s="3">
        <f t="shared" si="26"/>
        <v>50.348631654029482</v>
      </c>
      <c r="G106" s="3">
        <f t="shared" si="27"/>
        <v>1.629149474348781E-2</v>
      </c>
      <c r="H106" s="3">
        <f t="shared" si="28"/>
        <v>0.17974553206657479</v>
      </c>
      <c r="I106" s="3">
        <f t="shared" si="29"/>
        <v>0.82025446793342527</v>
      </c>
      <c r="J106" s="3">
        <f t="shared" si="30"/>
        <v>1</v>
      </c>
      <c r="K106">
        <f t="shared" si="33"/>
        <v>-0.15192596545851711</v>
      </c>
      <c r="L106" s="3">
        <f t="shared" si="34"/>
        <v>11.033090265607726</v>
      </c>
      <c r="M106" s="3">
        <f t="shared" si="35"/>
        <v>50.348631654029482</v>
      </c>
      <c r="N106" s="3">
        <f t="shared" si="31"/>
        <v>0.05</v>
      </c>
      <c r="O106" s="3">
        <f t="shared" si="36"/>
        <v>0.55165451328038628</v>
      </c>
      <c r="P106" s="3">
        <f t="shared" si="37"/>
        <v>2.5174315827014744</v>
      </c>
      <c r="Q106" s="3">
        <f t="shared" si="38"/>
        <v>3.0690860959818607</v>
      </c>
    </row>
    <row r="107" spans="1:17" x14ac:dyDescent="0.3">
      <c r="A107" s="1">
        <v>14549</v>
      </c>
      <c r="B107" s="2">
        <v>-1.72E-2</v>
      </c>
      <c r="C107" s="2">
        <v>4.1000000000000002E-2</v>
      </c>
      <c r="D107">
        <f t="shared" si="32"/>
        <v>3.0538810033725352E-2</v>
      </c>
      <c r="E107" s="3">
        <f t="shared" si="25"/>
        <v>11.289885290957317</v>
      </c>
      <c r="F107" s="3">
        <f t="shared" si="26"/>
        <v>43.410467078060293</v>
      </c>
      <c r="G107" s="3">
        <f t="shared" si="27"/>
        <v>1.8281417882902013E-2</v>
      </c>
      <c r="H107" s="3">
        <f t="shared" si="28"/>
        <v>0.20639511085401949</v>
      </c>
      <c r="I107" s="3">
        <f t="shared" si="29"/>
        <v>0.7936048891459806</v>
      </c>
      <c r="J107" s="3">
        <f t="shared" si="30"/>
        <v>1</v>
      </c>
      <c r="K107">
        <f t="shared" si="33"/>
        <v>9.3726237262337808E-2</v>
      </c>
      <c r="L107" s="3">
        <f t="shared" si="34"/>
        <v>11.289885290957317</v>
      </c>
      <c r="M107" s="3">
        <f t="shared" si="35"/>
        <v>43.410467078060293</v>
      </c>
      <c r="N107" s="3">
        <f t="shared" si="31"/>
        <v>0.05</v>
      </c>
      <c r="O107" s="3">
        <f t="shared" si="36"/>
        <v>0.56449426454786589</v>
      </c>
      <c r="P107" s="3">
        <f t="shared" si="37"/>
        <v>2.1705233539030147</v>
      </c>
      <c r="Q107" s="3">
        <f t="shared" si="38"/>
        <v>2.7350176184508808</v>
      </c>
    </row>
    <row r="108" spans="1:17" x14ac:dyDescent="0.3">
      <c r="A108" s="1">
        <v>14579</v>
      </c>
      <c r="B108" s="2">
        <v>-4.0500000000000001E-2</v>
      </c>
      <c r="C108" s="2">
        <v>1.6199999999999999E-2</v>
      </c>
      <c r="D108">
        <f t="shared" si="32"/>
        <v>4.4973972145770959E-3</v>
      </c>
      <c r="E108" s="3">
        <f t="shared" si="25"/>
        <v>11.218726648850007</v>
      </c>
      <c r="F108" s="3">
        <f t="shared" si="26"/>
        <v>42.975780031401783</v>
      </c>
      <c r="G108" s="3">
        <f t="shared" si="27"/>
        <v>1.8452054668566528E-2</v>
      </c>
      <c r="H108" s="3">
        <f t="shared" si="28"/>
        <v>0.20700855743628449</v>
      </c>
      <c r="I108" s="3">
        <f t="shared" si="29"/>
        <v>0.79299144256371545</v>
      </c>
      <c r="J108" s="3">
        <f t="shared" si="30"/>
        <v>1</v>
      </c>
      <c r="K108">
        <f t="shared" si="33"/>
        <v>1.230046061904027E-2</v>
      </c>
      <c r="L108" s="3">
        <f t="shared" si="34"/>
        <v>11.218726648850007</v>
      </c>
      <c r="M108" s="3">
        <f t="shared" si="35"/>
        <v>42.975780031401783</v>
      </c>
      <c r="N108" s="3">
        <f t="shared" si="31"/>
        <v>0.05</v>
      </c>
      <c r="O108" s="3">
        <f t="shared" si="36"/>
        <v>0.56093633244250041</v>
      </c>
      <c r="P108" s="3">
        <f t="shared" si="37"/>
        <v>2.1487890015700892</v>
      </c>
      <c r="Q108" s="3">
        <f t="shared" si="38"/>
        <v>2.7097253340125897</v>
      </c>
    </row>
    <row r="109" spans="1:17" x14ac:dyDescent="0.3">
      <c r="A109" s="1">
        <v>14609</v>
      </c>
      <c r="B109" s="2">
        <v>2.81E-2</v>
      </c>
      <c r="C109" s="2">
        <v>1.4500000000000001E-2</v>
      </c>
      <c r="D109">
        <f t="shared" si="32"/>
        <v>1.7315316381133469E-2</v>
      </c>
      <c r="E109" s="3">
        <f t="shared" si="25"/>
        <v>11.292644871312513</v>
      </c>
      <c r="F109" s="3">
        <f t="shared" si="26"/>
        <v>42.676993069863137</v>
      </c>
      <c r="G109" s="3">
        <f t="shared" si="27"/>
        <v>1.8528936604873144E-2</v>
      </c>
      <c r="H109" s="3">
        <f t="shared" si="28"/>
        <v>0.2092407009218954</v>
      </c>
      <c r="I109" s="3">
        <f t="shared" si="29"/>
        <v>0.7907592990781046</v>
      </c>
      <c r="J109" s="3">
        <f t="shared" si="30"/>
        <v>1</v>
      </c>
      <c r="K109">
        <f t="shared" si="33"/>
        <v>4.6919751464400555E-2</v>
      </c>
      <c r="L109" s="3">
        <f t="shared" si="34"/>
        <v>11.292644871312513</v>
      </c>
      <c r="M109" s="3">
        <f t="shared" si="35"/>
        <v>42.676993069863137</v>
      </c>
      <c r="N109" s="3">
        <f t="shared" si="31"/>
        <v>0.05</v>
      </c>
      <c r="O109" s="3">
        <f t="shared" si="36"/>
        <v>0.56463224356562569</v>
      </c>
      <c r="P109" s="3">
        <f t="shared" si="37"/>
        <v>2.133849653493157</v>
      </c>
      <c r="Q109" s="3">
        <f t="shared" si="38"/>
        <v>2.6984818970587829</v>
      </c>
    </row>
  </sheetData>
  <mergeCells count="2">
    <mergeCell ref="E1:J1"/>
    <mergeCell ref="L1:Q1"/>
  </mergeCells>
  <conditionalFormatting sqref="E8:H8">
    <cfRule type="top10" dxfId="0" priority="1" stopIfTrue="1" rank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" sqref="T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parity example</vt:lpstr>
      <vt:lpstr>background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Account</dc:creator>
  <cp:lastModifiedBy>Main Account</cp:lastModifiedBy>
  <dcterms:created xsi:type="dcterms:W3CDTF">2012-05-02T14:39:55Z</dcterms:created>
  <dcterms:modified xsi:type="dcterms:W3CDTF">2012-05-02T17:28:23Z</dcterms:modified>
</cp:coreProperties>
</file>